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170" windowHeight="6120"/>
  </bookViews>
  <sheets>
    <sheet name="ԹԻՎ1" sheetId="1" r:id="rId1"/>
    <sheet name="ԹԻՎ2" sheetId="2" r:id="rId2"/>
    <sheet name="ԹԻՎ3" sheetId="4" r:id="rId3"/>
    <sheet name="թիվ4" sheetId="5" r:id="rId4"/>
    <sheet name="թիվ5" sheetId="6" r:id="rId5"/>
    <sheet name="թիվ6" sheetId="7" r:id="rId6"/>
    <sheet name="ԹԻՎ7" sheetId="8" r:id="rId7"/>
    <sheet name="ԹԻՎ8" sheetId="10" r:id="rId8"/>
    <sheet name="թիվ9 (2)" sheetId="39" r:id="rId9"/>
    <sheet name="ԱԼԱՎԵՐԴՈՒ ՄՇԱԿՈՒՅԹ" sheetId="18" r:id="rId10"/>
    <sheet name="Ռոմանոս երաժշտ" sheetId="24" r:id="rId11"/>
    <sheet name="Աքորու երաժշտ" sheetId="25" r:id="rId12"/>
    <sheet name="Ալավերդու մանկ արվ" sheetId="26" r:id="rId13"/>
    <sheet name="գեղարվեստ" sheetId="30" r:id="rId14"/>
    <sheet name="ըմբշամարտ" sheetId="31" r:id="rId15"/>
    <sheet name="մարզադպրոց" sheetId="32" r:id="rId16"/>
    <sheet name="Alav komunal" sheetId="33" r:id="rId17"/>
    <sheet name="ԱԽԹԱԼԱ" sheetId="12" r:id="rId18"/>
    <sheet name="ԱԽԹԱԼԱ 1" sheetId="13" r:id="rId19"/>
    <sheet name="ՃՈՃԿԱՆԻ ՆՈՒՀ" sheetId="14" r:id="rId20"/>
    <sheet name="ԱՅՐՈՒՄ ՆՈՒՀ" sheetId="15" r:id="rId21"/>
    <sheet name="ԱԽԹԱԼԱՅԻ ԱՐՎԵՍՏ" sheetId="27" r:id="rId22"/>
    <sheet name="Ճոճկանի բուժ ամբուլատորիա" sheetId="36" r:id="rId23"/>
    <sheet name="Ախթալա կոմունալ" sheetId="35" r:id="rId24"/>
    <sheet name="ՇՆՈՂ ՄԱՆԿԱՊ" sheetId="16" r:id="rId25"/>
    <sheet name="Շնողի արվեստ" sheetId="29" r:id="rId26"/>
    <sheet name="ՇՆՈՂԻ ՄՇԱԿՈՒՅԹ" sheetId="19" r:id="rId27"/>
    <sheet name="ԹԵՂՈՒՏԻ ՄՇԱԿՈՒՅԹ" sheetId="20" r:id="rId28"/>
    <sheet name="Շնողի բուժ ամբուլատորիա" sheetId="37" r:id="rId29"/>
    <sheet name="ՕՁՈՒՆ ՆՈՒՀ" sheetId="17" r:id="rId30"/>
    <sheet name="ՕՁՈՒՆԻ ԱՐՎԵՍՏ" sheetId="28" r:id="rId31"/>
    <sheet name="Օձունի մշակ" sheetId="22" r:id="rId32"/>
    <sheet name="Օձունի գրադարան " sheetId="23" r:id="rId33"/>
    <sheet name="Օձունի բուժ ամբուլատորիա" sheetId="38" r:id="rId3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0" l="1"/>
  <c r="E22" i="30"/>
  <c r="E23" i="30"/>
  <c r="E24" i="30"/>
  <c r="E25" i="30"/>
  <c r="E26" i="30"/>
  <c r="E28" i="30"/>
  <c r="E20" i="30"/>
  <c r="J22" i="22" l="1"/>
  <c r="J28" i="22" s="1"/>
  <c r="E16" i="20"/>
  <c r="E16" i="19" l="1"/>
  <c r="E32" i="38" l="1"/>
  <c r="E26" i="37" l="1"/>
  <c r="E25" i="36" l="1"/>
  <c r="C25" i="36"/>
  <c r="C41" i="35" l="1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27" i="35"/>
  <c r="E41" i="35" s="1"/>
  <c r="C41" i="33" l="1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16" i="33"/>
  <c r="E41" i="33" l="1"/>
  <c r="C28" i="32"/>
  <c r="E28" i="32"/>
  <c r="E17" i="32"/>
  <c r="E18" i="32"/>
  <c r="E19" i="32"/>
  <c r="E20" i="32"/>
  <c r="E21" i="32"/>
  <c r="E22" i="32"/>
  <c r="E23" i="32"/>
  <c r="E24" i="32"/>
  <c r="E25" i="32"/>
  <c r="E26" i="32"/>
  <c r="E27" i="32"/>
  <c r="E16" i="32"/>
  <c r="E24" i="31" l="1"/>
  <c r="E17" i="31"/>
  <c r="E18" i="31"/>
  <c r="E19" i="31"/>
  <c r="E20" i="31"/>
  <c r="E21" i="31"/>
  <c r="E22" i="31"/>
  <c r="E23" i="31"/>
  <c r="E16" i="31"/>
  <c r="C24" i="31"/>
  <c r="D28" i="30" l="1"/>
  <c r="C28" i="30"/>
  <c r="C25" i="29" l="1"/>
  <c r="E24" i="29"/>
  <c r="E23" i="29"/>
  <c r="E22" i="29"/>
  <c r="E21" i="29"/>
  <c r="E20" i="29"/>
  <c r="E19" i="29"/>
  <c r="E18" i="29"/>
  <c r="E17" i="29"/>
  <c r="E25" i="29" s="1"/>
  <c r="C20" i="28" l="1"/>
  <c r="E19" i="28"/>
  <c r="E18" i="28"/>
  <c r="E17" i="28"/>
  <c r="E16" i="28"/>
  <c r="C20" i="27"/>
  <c r="D20" i="27"/>
  <c r="E19" i="27"/>
  <c r="E18" i="27"/>
  <c r="E17" i="27"/>
  <c r="E16" i="27"/>
  <c r="E16" i="26"/>
  <c r="E17" i="26"/>
  <c r="E18" i="26"/>
  <c r="E19" i="26"/>
  <c r="E20" i="26"/>
  <c r="E21" i="26"/>
  <c r="E22" i="26"/>
  <c r="D23" i="26"/>
  <c r="E20" i="28" l="1"/>
  <c r="E20" i="27"/>
  <c r="E23" i="26"/>
  <c r="C21" i="25"/>
  <c r="E20" i="25"/>
  <c r="E17" i="25"/>
  <c r="E18" i="25"/>
  <c r="E19" i="25"/>
  <c r="E16" i="25"/>
  <c r="E16" i="24"/>
  <c r="E17" i="24"/>
  <c r="E18" i="24"/>
  <c r="E19" i="24"/>
  <c r="E20" i="24"/>
  <c r="E21" i="24"/>
  <c r="E22" i="24"/>
  <c r="E23" i="24"/>
  <c r="E24" i="24"/>
  <c r="E25" i="24"/>
  <c r="E26" i="24"/>
  <c r="C27" i="24"/>
  <c r="E21" i="25" l="1"/>
  <c r="E27" i="24"/>
  <c r="I16" i="23"/>
  <c r="I17" i="23"/>
  <c r="I18" i="23"/>
  <c r="I19" i="23"/>
  <c r="I20" i="23" l="1"/>
  <c r="E19" i="20"/>
  <c r="E17" i="20"/>
  <c r="A17" i="20"/>
  <c r="E20" i="20" l="1"/>
  <c r="C22" i="19"/>
  <c r="E21" i="19"/>
  <c r="E20" i="19"/>
  <c r="E19" i="19"/>
  <c r="E18" i="19"/>
  <c r="E17" i="19"/>
  <c r="A17" i="19"/>
  <c r="A18" i="19" s="1"/>
  <c r="A19" i="19" s="1"/>
  <c r="E22" i="19" l="1"/>
  <c r="E26" i="19" s="1"/>
  <c r="D74" i="18"/>
  <c r="C74" i="18"/>
  <c r="E73" i="18"/>
  <c r="E72" i="18"/>
  <c r="C67" i="18"/>
  <c r="E66" i="18"/>
  <c r="E65" i="18"/>
  <c r="E64" i="18"/>
  <c r="C58" i="18"/>
  <c r="E57" i="18"/>
  <c r="E56" i="18"/>
  <c r="E55" i="18"/>
  <c r="E54" i="18"/>
  <c r="C49" i="18"/>
  <c r="E48" i="18"/>
  <c r="E47" i="18"/>
  <c r="E46" i="18"/>
  <c r="E45" i="18"/>
  <c r="C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37" i="17"/>
  <c r="C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C24" i="15"/>
  <c r="E23" i="15"/>
  <c r="E22" i="15"/>
  <c r="E21" i="15"/>
  <c r="E20" i="15"/>
  <c r="E19" i="15"/>
  <c r="E18" i="15"/>
  <c r="E17" i="15"/>
  <c r="E16" i="15"/>
  <c r="E49" i="18" l="1"/>
  <c r="E40" i="18"/>
  <c r="C76" i="18"/>
  <c r="E67" i="18"/>
  <c r="E58" i="18"/>
  <c r="E74" i="18"/>
  <c r="E38" i="16"/>
  <c r="E24" i="15"/>
  <c r="E76" i="18" l="1"/>
  <c r="C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29" i="14" l="1"/>
  <c r="C25" i="13"/>
  <c r="E24" i="13"/>
  <c r="E23" i="13"/>
  <c r="E22" i="13"/>
  <c r="E21" i="13"/>
  <c r="E20" i="13"/>
  <c r="E19" i="13"/>
  <c r="E18" i="13"/>
  <c r="E17" i="13"/>
  <c r="E16" i="13"/>
  <c r="E25" i="13" s="1"/>
  <c r="C25" i="12" l="1"/>
  <c r="E24" i="12"/>
  <c r="E23" i="12"/>
  <c r="E22" i="12"/>
  <c r="E21" i="12"/>
  <c r="E20" i="12"/>
  <c r="E19" i="12"/>
  <c r="E18" i="12"/>
  <c r="E17" i="12"/>
  <c r="E16" i="12"/>
  <c r="E25" i="12" s="1"/>
  <c r="C34" i="10" l="1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34" i="10" l="1"/>
  <c r="C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32" i="8" s="1"/>
  <c r="E16" i="7" l="1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5" i="7"/>
  <c r="D32" i="7"/>
  <c r="C32" i="7"/>
  <c r="E32" i="7" l="1"/>
  <c r="E17" i="6"/>
  <c r="E18" i="6"/>
  <c r="E19" i="6"/>
  <c r="E20" i="6"/>
  <c r="E21" i="6"/>
  <c r="E22" i="6"/>
  <c r="E23" i="6"/>
  <c r="E24" i="6"/>
  <c r="E25" i="6"/>
  <c r="E26" i="6"/>
  <c r="E27" i="6"/>
  <c r="E28" i="6"/>
  <c r="E16" i="6"/>
  <c r="C29" i="6"/>
  <c r="E29" i="6" l="1"/>
  <c r="C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30" i="5" s="1"/>
  <c r="E17" i="4" l="1"/>
  <c r="E18" i="4"/>
  <c r="E19" i="4"/>
  <c r="E20" i="4"/>
  <c r="E21" i="4"/>
  <c r="E22" i="4"/>
  <c r="E23" i="4"/>
  <c r="E24" i="4"/>
  <c r="E25" i="4"/>
  <c r="E26" i="4"/>
  <c r="E27" i="4"/>
  <c r="E28" i="4"/>
  <c r="E16" i="4"/>
  <c r="E29" i="4" s="1"/>
  <c r="C29" i="4"/>
  <c r="C32" i="2" l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32" i="2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6" i="1"/>
  <c r="E33" i="1" l="1"/>
  <c r="C33" i="1"/>
</calcChain>
</file>

<file path=xl/sharedStrings.xml><?xml version="1.0" encoding="utf-8"?>
<sst xmlns="http://schemas.openxmlformats.org/spreadsheetml/2006/main" count="1081" uniqueCount="326">
  <si>
    <t>Հ Ա Ս Տ Ի Ք Ա Ց ՈՒ Ց Ա Կ</t>
  </si>
  <si>
    <t>1.</t>
  </si>
  <si>
    <t>Աշխատակիցների   թվաքանակը՝ 17</t>
  </si>
  <si>
    <t>2.</t>
  </si>
  <si>
    <t>Աշխատակազմի հաստիքցուցակը և պաշտոնային դրույքաչափերը</t>
  </si>
  <si>
    <t>Հ/Հ</t>
  </si>
  <si>
    <t>ՊԱՇՏՈՆԸ</t>
  </si>
  <si>
    <t>Տնօրեն</t>
  </si>
  <si>
    <t>Հաշվապահ</t>
  </si>
  <si>
    <t>Դաստիարակ</t>
  </si>
  <si>
    <t>Դաստիարակի օգնական</t>
  </si>
  <si>
    <t>Երաժշտության դաստիարակ</t>
  </si>
  <si>
    <t>Մեթոդիստ</t>
  </si>
  <si>
    <t>Բուժքույր</t>
  </si>
  <si>
    <t>Խոհարար</t>
  </si>
  <si>
    <t>Խոհարարի օգնական</t>
  </si>
  <si>
    <t>Տնտեսվար</t>
  </si>
  <si>
    <t>Հավաքարար</t>
  </si>
  <si>
    <t>Օժան. բանվոր</t>
  </si>
  <si>
    <t>Դռնապան</t>
  </si>
  <si>
    <t>ԸՆԴԱՄԵՆԸ</t>
  </si>
  <si>
    <t>ՀԱՄԱՅՆՔԻ ՂԵԿԱՎԱՐ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</si>
  <si>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GHEA Grapalat"/>
        <family val="3"/>
      </rPr>
      <t>«ԱԼԱՎԵՐԴԻ ՀԱՄԱՅՆՔԻ ԹԻՎ 2 ՄԱՆԿԱՊԱՐՏԵԶ» ՀՈԱԿ-Ի 2023Թ․</t>
    </r>
  </si>
  <si>
    <t>Աշխատակիցների թվաքանակը՝ 23</t>
  </si>
  <si>
    <t>ՀԱՍՏԻՔԱՅԻՆ ՄԻԱՎՈՐԸ</t>
  </si>
  <si>
    <t>ՊԱՇՏՈՆԱՅԻՆ ԴՐՈՒՅՔԱՉԱՓԸ</t>
  </si>
  <si>
    <t>Մեթոդիստ ուս. գծով</t>
  </si>
  <si>
    <t>Երաժշտական ղեկավար</t>
  </si>
  <si>
    <t>Հոգեբան</t>
  </si>
  <si>
    <t>Օժանդակ բանվոր</t>
  </si>
  <si>
    <t>Դաստիարակ  /Ջիլիզա/</t>
  </si>
  <si>
    <t>«ԱԼԱՎԵՐԴԻ ՀԱՄԱՅՆՔԻ ԹԻՎ 3 ՄԱՆԿԱՊԱՐՏԵԶ» ՀՈԱԿ-Ի 2023Թ</t>
  </si>
  <si>
    <t>Աշխատակիցների   թվաքանակը՝ 13</t>
  </si>
  <si>
    <t>Աշխատակազմի հաստիքացուցակը և պաշտոնային դրույքաչափերը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</si>
  <si>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GHEA Grapalat"/>
        <family val="3"/>
      </rPr>
      <t>«ԱԼԱՎԵՐԴԻ ՀԱՄԱՅՆՔԻ ԹԻՎ 4 ՄԱՆԿԱՊԱՐՏԵԶ» ՀՈԱԿ-Ի 2023Թ․</t>
    </r>
  </si>
  <si>
    <t>Աշխատակիցների թվաքանակը՝ 21</t>
  </si>
  <si>
    <r>
      <rPr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GHEA Grapalat"/>
        <family val="3"/>
      </rPr>
      <t>«ԱԼԱՎԵՐԴԻ ՀԱՄԱՅՆՔԻ ԹԻՎ 6 ՄԱՆԿԱՊԱՐՏԵԶ» ՀՈԱԿ-Ի 2023Թ․</t>
    </r>
  </si>
  <si>
    <t>1. Աշխատակիցների  թվաքանակը՝ 25</t>
  </si>
  <si>
    <t>2. Աշխատակազմի  հաստիքացուցակը  և պաշտոնային  դրույքաչափերը՝</t>
  </si>
  <si>
    <t>Սանիտար-դայակ</t>
  </si>
  <si>
    <t>Երաժշտական  ղեկավար</t>
  </si>
  <si>
    <t>Խոհարարի  օգնական</t>
  </si>
  <si>
    <r>
      <t xml:space="preserve">    ԱՐԿԱԴԻ ԹԱՄԱԶՅԱՆ</t>
    </r>
    <r>
      <rPr>
        <b/>
        <sz val="14"/>
        <color rgb="FF000000"/>
        <rFont val="GHEA Grapalat"/>
        <family val="3"/>
      </rPr>
      <t xml:space="preserve"> </t>
    </r>
  </si>
  <si>
    <t>1. Աշխատակիցների թվաքանակը՝ 17</t>
  </si>
  <si>
    <t>Լվացարար</t>
  </si>
  <si>
    <t>1. Աշխատակիցների թվաքանակը՝ 16</t>
  </si>
  <si>
    <t>Երաժիշտ</t>
  </si>
  <si>
    <t>Դաստիարակ Կաճաճկուտ</t>
  </si>
  <si>
    <t>1. Աշխատակիցների  թվաքանակը՝ 13</t>
  </si>
  <si>
    <t>1,12</t>
  </si>
  <si>
    <t>0,5</t>
  </si>
  <si>
    <t>0,25</t>
  </si>
  <si>
    <t>Դաստիարակ/Ծաղկաշատ/</t>
  </si>
  <si>
    <t xml:space="preserve">  «ԱԽԹԱԼԱՅԻ ՆԱԽԱԴՊՐՈՑԱԿԱՆ ՈՒՍՈՒՄՆԱԿԱՆ ՀԱՍՏԱՏՈՒԹՅՈՒՆ»                                   ՀՈԱԿ-Ի 2023Թ.                                                                             </t>
  </si>
  <si>
    <t>Երաժիշտ դաստիարակ</t>
  </si>
  <si>
    <t xml:space="preserve"> </t>
  </si>
  <si>
    <t>ԱՐԿԱԴԻ ԹԱՄԱԶՅԱՆ</t>
  </si>
  <si>
    <t xml:space="preserve"> «ԱԽԹԱԼԱ ՀԱՄԱՅՆՔԻ ԹԻՎ 1 ՆԱԽԱԴՊՐՈՑԱԿԱՆ ՈՒՍՈՒՄՆԱԿԱՆ ՀԱՍՏԱՏՈՒԹՅՈՒՆ» ՀՈԱԿ-Ի 2023Թ. </t>
  </si>
  <si>
    <t>Երաժիշտ  դաստիարակ</t>
  </si>
  <si>
    <t>1. Աշխատակիցների  թվաքանակը՝ 14</t>
  </si>
  <si>
    <t>Տնտեսավար</t>
  </si>
  <si>
    <t xml:space="preserve">  «ՄԵԾ ԱՅՐՈՒՄԻ ՆԱԽԱԴՊՐՈՑԱԿԱՆ ՈՒՍՈՒՄՆԱԿԱՆ                                                        ՀԱՍՏԱՏՈՒԹՅՈՒՆ» ՀՈԱԿ-Ի 2023Թ.                                                                              </t>
  </si>
  <si>
    <t>1. Աշխատակիցների  թվաքանակը՝ 9</t>
  </si>
  <si>
    <t>1. Աշխատակիցների  թվաքանակը՝ 46</t>
  </si>
  <si>
    <r>
      <t xml:space="preserve">Մեթոդիստ </t>
    </r>
    <r>
      <rPr>
        <sz val="9"/>
        <color indexed="8"/>
        <rFont val="GHEA Grapalat"/>
        <family val="3"/>
      </rPr>
      <t>(Շնող, Թեղուտ)</t>
    </r>
  </si>
  <si>
    <r>
      <t xml:space="preserve">Դաստիարակ  </t>
    </r>
    <r>
      <rPr>
        <sz val="11"/>
        <color indexed="8"/>
        <rFont val="Calibri"/>
        <family val="2"/>
        <charset val="204"/>
      </rPr>
      <t>(Շնող)</t>
    </r>
  </si>
  <si>
    <r>
      <t xml:space="preserve">Դաստիարակ </t>
    </r>
    <r>
      <rPr>
        <sz val="11"/>
        <color indexed="8"/>
        <rFont val="Gigi"/>
        <family val="5"/>
      </rPr>
      <t>(Թեղուտ)</t>
    </r>
  </si>
  <si>
    <t>Դաստիարակ (Քարկոփ)</t>
  </si>
  <si>
    <r>
      <t>Դաստիարակի օգնական</t>
    </r>
    <r>
      <rPr>
        <sz val="8"/>
        <color indexed="8"/>
        <rFont val="GHEA Grapalat"/>
        <family val="3"/>
      </rPr>
      <t xml:space="preserve"> (Շնող, Թեղուտ)</t>
    </r>
  </si>
  <si>
    <r>
      <t>Դաստիարակի օգնական</t>
    </r>
    <r>
      <rPr>
        <sz val="8"/>
        <color indexed="8"/>
        <rFont val="GHEA Grapalat"/>
        <family val="3"/>
      </rPr>
      <t xml:space="preserve"> (Քարկոփ)</t>
    </r>
  </si>
  <si>
    <r>
      <t xml:space="preserve">Երաժիշտ </t>
    </r>
    <r>
      <rPr>
        <sz val="9"/>
        <color indexed="8"/>
        <rFont val="GHEA Grapalat"/>
        <family val="3"/>
      </rPr>
      <t>(Շնող, Թեղուտ)</t>
    </r>
  </si>
  <si>
    <t>ֆիզհրահանգիչ</t>
  </si>
  <si>
    <t>Գործավար</t>
  </si>
  <si>
    <r>
      <t xml:space="preserve">Տնտեսվար </t>
    </r>
    <r>
      <rPr>
        <sz val="9"/>
        <color indexed="8"/>
        <rFont val="GHEA Grapalat"/>
        <family val="3"/>
      </rPr>
      <t xml:space="preserve">(Շնող, Թեղուտ, </t>
    </r>
    <r>
      <rPr>
        <sz val="11"/>
        <color indexed="8"/>
        <rFont val="GHEA Grapalat"/>
        <family val="3"/>
      </rPr>
      <t>)</t>
    </r>
  </si>
  <si>
    <r>
      <t xml:space="preserve">Բուժքույր </t>
    </r>
    <r>
      <rPr>
        <sz val="9"/>
        <color indexed="8"/>
        <rFont val="GHEA Grapalat"/>
        <family val="3"/>
      </rPr>
      <t>(Շնող, Թեղուտ,)</t>
    </r>
  </si>
  <si>
    <r>
      <t xml:space="preserve">Բուժքույր </t>
    </r>
    <r>
      <rPr>
        <sz val="9"/>
        <color indexed="8"/>
        <rFont val="GHEA Grapalat"/>
        <family val="3"/>
      </rPr>
      <t>( Քարկոփ)</t>
    </r>
  </si>
  <si>
    <t>Դերձակ</t>
  </si>
  <si>
    <t>Խոհարար (Շնող)</t>
  </si>
  <si>
    <t>Խոհարար (Թեղուտ, Քարկոփ)</t>
  </si>
  <si>
    <r>
      <t xml:space="preserve">Խոհարարի օգնական </t>
    </r>
    <r>
      <rPr>
        <sz val="9"/>
        <color indexed="8"/>
        <rFont val="GHEA Grapalat"/>
        <family val="3"/>
      </rPr>
      <t>(Շնող, Թեղուտ)</t>
    </r>
  </si>
  <si>
    <t>Դռնապան (Շնող, Թեղուտ)</t>
  </si>
  <si>
    <r>
      <t xml:space="preserve">Հավաքարար </t>
    </r>
    <r>
      <rPr>
        <sz val="9"/>
        <color indexed="8"/>
        <rFont val="GHEA Grapalat"/>
        <family val="3"/>
      </rPr>
      <t>(Շնող, Թեղուտ, Քարկոփ)</t>
    </r>
  </si>
  <si>
    <t>Օժանդակ բանվոր (Շնող, Թեղուտ)</t>
  </si>
  <si>
    <t>1․ Աշխատակիցների թվաքանակը՝ 36</t>
  </si>
  <si>
    <t>2․ Աշխատակազմի հաստիքացուցակը և պաշտոնային դրուքաչափը</t>
  </si>
  <si>
    <t>ՀԱՍՏԻՔԻ ԱՆՎԱՆՈՒՄԸ</t>
  </si>
  <si>
    <t>Դաստիարակի օգն․</t>
  </si>
  <si>
    <t>Խոհարարի օգն․</t>
  </si>
  <si>
    <t>Բուժ․ քույր</t>
  </si>
  <si>
    <t>Դաստիարակ Արևածագ</t>
  </si>
  <si>
    <t>Դաստիարակի օգն․ Արևածագ</t>
  </si>
  <si>
    <t>Դաստիարակ Մղարթ</t>
  </si>
  <si>
    <t>Դաստիարակի օգն․ Մղարթ</t>
  </si>
  <si>
    <t>Ծաթեր դաստիարակ</t>
  </si>
  <si>
    <t>Ð²êîÆø²òàôò²Î</t>
  </si>
  <si>
    <t>îÝûñ»Ý</t>
  </si>
  <si>
    <t>Ð³ßí³å³Ñ</t>
  </si>
  <si>
    <t xml:space="preserve">Կազմակերպիչ  </t>
  </si>
  <si>
    <t>Ø³ëë³Û³Ï³Ý ÙÇçáó³éáõÙÝ»ñÇ Ï³½Ù³Ï»ñåÇã</t>
  </si>
  <si>
    <t>ºñÇï³ë³ñ¹³Ï³Ý Ã³ïñáÝ ëïáõ¹Ç³ÛÇ é»ÅÇëáñ</t>
  </si>
  <si>
    <t>Ò³ÛÝ³ÛÇÝ ¨ Éáõë. ûå»ñ³ïáñ</t>
  </si>
  <si>
    <t>Ø³ï»Ý³·»ï</t>
  </si>
  <si>
    <t>Ð³í³ù³ñ³ñ</t>
  </si>
  <si>
    <t>Ճոճկանի մշակույթի տան վարիչ</t>
  </si>
  <si>
    <t>Ճոճկանի գրադարանավար</t>
  </si>
  <si>
    <t>Ճոճկանի մշակույթի տան  հավաքարար</t>
  </si>
  <si>
    <t>²ÏÝ»ñÇ ակումբ-գրադարանի վարիչ</t>
  </si>
  <si>
    <t xml:space="preserve">²ÏÝ»ñÇ ակումբի մ/մ կազմակերպիչ </t>
  </si>
  <si>
    <t>Հաղպատի ակումբ-գրադար. վարիչ</t>
  </si>
  <si>
    <t>Հաղպատի ակումբ-գրադար. հավաքարար</t>
  </si>
  <si>
    <t>Աքորու մշակույթի տան վարիչ</t>
  </si>
  <si>
    <t>Աքորու գրադարանավար</t>
  </si>
  <si>
    <t>Աքորու մշակույթի տան օպերատոր</t>
  </si>
  <si>
    <t>Աքորու մշակույթի տան բանվոր</t>
  </si>
  <si>
    <t>Աքորու մշակույթի տան  հավաքարար</t>
  </si>
  <si>
    <t>Դռնապահ</t>
  </si>
  <si>
    <t>Հանդերձապահ</t>
  </si>
  <si>
    <t>´³Ýíáñ</t>
  </si>
  <si>
    <t>ÀÜ¸²ØºÜÀ</t>
  </si>
  <si>
    <t>ÄàÔ. ¶àðÌÆøÜºðÆ Ð²ØàôÚÂ /ìÖ²ðºÈ  ՈՒԹ  ²ØÆê ä²ÚØ²Ü²¶ðàì/</t>
  </si>
  <si>
    <t>¶»Õ. Õ»Ï³í³ñ</t>
  </si>
  <si>
    <t>ºñ·Çã</t>
  </si>
  <si>
    <t>Üí³·³ÏóáÕ</t>
  </si>
  <si>
    <t xml:space="preserve">     Â²îðàÜ  /ìÖ²ðºÈ ՈՒԹ  ²ØÆê ä²ÚØ²Ü²¶ðàì/</t>
  </si>
  <si>
    <t>Գեղարվեստական ղեկավար</t>
  </si>
  <si>
    <t>¸»ñ³ë³Ý</t>
  </si>
  <si>
    <t>´»Ù. Ù³ëÇ í³ñÇã</t>
  </si>
  <si>
    <t xml:space="preserve">  Ðð²Üî   Ø²ÂºìàêÚ²ÜÆ  ²Üì²Ü  ¶ð²¸²ð²Ü</t>
  </si>
  <si>
    <t>ì³ñÇã</t>
  </si>
  <si>
    <t>Գրադարանավար</t>
  </si>
  <si>
    <t xml:space="preserve">  ÐàìÐ.  ÂàôØ²ÜÚ²ÜÆ    ²Üì²Ü   ¶ð²¸²ð²Ü</t>
  </si>
  <si>
    <t>¶ñ³¹³ñ³Ý³í³ñ</t>
  </si>
  <si>
    <t>«ՇՆՈՂԻ  ՄՇԱԿՈՒՅԹԻ  ՏՈՒՆ»  ՀՈԱԿ-Ի 2023Թ.</t>
  </si>
  <si>
    <t>1. Աշխատակիցների  թվաքանակը՝ 7</t>
  </si>
  <si>
    <t>Գեղմասվար</t>
  </si>
  <si>
    <t>Թանգարանի հսկիչ</t>
  </si>
  <si>
    <t>Բանվոր</t>
  </si>
  <si>
    <t>Քաղաքացիական պաշտոն զբաղեցնողներ</t>
  </si>
  <si>
    <t>Շախմատի մարզիչ</t>
  </si>
  <si>
    <t>Ֆուտբոլի մարզիչ</t>
  </si>
  <si>
    <t>1. Աշխատակիցների  թվաքանակը՝ 4</t>
  </si>
  <si>
    <t>2,5</t>
  </si>
  <si>
    <t>ՀԱՍՏԻՔԱՑՈՒՑԱԿ</t>
  </si>
  <si>
    <t>Տեխնկական աշխատող</t>
  </si>
  <si>
    <t>մարզիչ</t>
  </si>
  <si>
    <t>գեղմասվար-գրադարանավար</t>
  </si>
  <si>
    <t>տեխնիկական աշխատող</t>
  </si>
  <si>
    <t xml:space="preserve">ՊԱՇՏՈՆԱՅԻՆ ԴՐՈՒՅՔԱՉԱՓԸ </t>
  </si>
  <si>
    <t xml:space="preserve">ԸՆԴԱՄԵՆԸ          </t>
  </si>
  <si>
    <t>Տնօրեն-գրադարանավար</t>
  </si>
  <si>
    <t>Գրադարանային աշխատող</t>
  </si>
  <si>
    <t>1. Աշխատակիցների  թվաքանակը՝ 23</t>
  </si>
  <si>
    <t>Դասատու</t>
  </si>
  <si>
    <t>Տեխ,  աշխատող</t>
  </si>
  <si>
    <t>Դաշնամուր  լարող</t>
  </si>
  <si>
    <t>Պահակ</t>
  </si>
  <si>
    <t>Տնտեսվար-հավաքարար</t>
  </si>
  <si>
    <t xml:space="preserve">             </t>
  </si>
  <si>
    <t>«ԱԼԱՎԵՐԴՈՒ ՄԱՆԿԱԿԱՆ ԱՐՎԵՍՏԻ ԴՊՐՈՑ» ՀՈԱԿ-Ի 2023Թ․</t>
  </si>
  <si>
    <t>1. Աշխատակիցների  թվաքանակը՝ 20</t>
  </si>
  <si>
    <t>«ԱԽԹԱԼԱՅԻ ՄԱՆԿԱԿԱՆ ԱՐՎԵՍՏԻ ԴՊՐՈՑ» ՀՈԱԿ-Ի 2023Թ․</t>
  </si>
  <si>
    <t>1. Աշխատակիցների  թվաքանակը 11</t>
  </si>
  <si>
    <t>«ՕՁՈՒՆԻ ՄԱՆԿԱԿԱՆ ԱՐՎԵՍՏԻ ԴՊՐՈՑ» ՀՈԱԿ-Ի 2023Թ․</t>
  </si>
  <si>
    <t>1. Աշխատակիցների  թվաքանակը՝ 18</t>
  </si>
  <si>
    <t xml:space="preserve">  «ՇՆՈՂԻ ՄԱՆԿԱԿԱՆ ԱՐՎԵՍՏԻ ԴՊՐՈՑ»  ՀՈԱԿ-Ի 2023թ.</t>
  </si>
  <si>
    <t>1. Աշխատակիցների  թվաքանակը՝ 24</t>
  </si>
  <si>
    <t>Ուսմասվար</t>
  </si>
  <si>
    <t>Լաբորանտ</t>
  </si>
  <si>
    <t>Տեխ․  աշխատող</t>
  </si>
  <si>
    <t>Բնորդ</t>
  </si>
  <si>
    <t xml:space="preserve">  </t>
  </si>
  <si>
    <t>1. Աշխատակիցների  թվաքանակը՝ 10</t>
  </si>
  <si>
    <t>Փոխտնօրեն</t>
  </si>
  <si>
    <t>Մարզիչ</t>
  </si>
  <si>
    <t xml:space="preserve">«ԱԼԱՎԵՐԴՈՒ ՔԱՂԱՔԱՅԻՆ ՀԱՄԱՅՆՔԻ ՕԼԵԳ ԳՈՐԲՈՒՆՈՎԻ ԱՆՎԱՆ ՄԱՆԿԱՊԱՏԱՆԵԿԱՆ ՄԱՐԶԱԴՊՐՈՑ» ՀՈԱԿ-Ի 2023Թ. </t>
  </si>
  <si>
    <t>1. Աշխատակիցների թվաքանակը՝ 14</t>
  </si>
  <si>
    <t>Տնօրենի տեղակալ ուսումնական գծով</t>
  </si>
  <si>
    <t>«ԱԼԱՎԵՐԴՈՒ ՀԱՄԱՅՆՔԱՅԻՆ ԿՈՄՈՒՆԱԼ  ՏՆՏԵՍՈՒԹՅՈՒՆ»  ՀՈԱԿ-Ի 2023թ.</t>
  </si>
  <si>
    <t xml:space="preserve">                            Հ Ա Ս Տ Ի Ք Ա Ց ՈՒ Ց Ա Կ</t>
  </si>
  <si>
    <t>1.Աշխատակիցների թվաքանակը՝ 73</t>
  </si>
  <si>
    <t>2.Աշխատակազմի հաստիքացուցակը և պաշտոնային դրույքաչափերը՝</t>
  </si>
  <si>
    <t>Ճարտարագետ</t>
  </si>
  <si>
    <t>Պահակ/գերեզմանի/</t>
  </si>
  <si>
    <t>Պահակ / գարաժ /</t>
  </si>
  <si>
    <t>Բրիգադիր</t>
  </si>
  <si>
    <t>Տրակտորիստ</t>
  </si>
  <si>
    <t>Բարձող բանվոր</t>
  </si>
  <si>
    <t>Վարորդ աղբատարի</t>
  </si>
  <si>
    <t>Պահակ –հաշվառող</t>
  </si>
  <si>
    <t>Մեխանիկ-վարորդ</t>
  </si>
  <si>
    <t>Վարորդ</t>
  </si>
  <si>
    <t>Փողոց ավլող</t>
  </si>
  <si>
    <t>Զոդող</t>
  </si>
  <si>
    <t>Բանվոր/ճանապարհա-կամրջային/</t>
  </si>
  <si>
    <t>Բանվոր /կանաչապատում/</t>
  </si>
  <si>
    <t>Էլեկտրիկ</t>
  </si>
  <si>
    <t>Դիսպետչեր- հաշվառող</t>
  </si>
  <si>
    <t>Բանվոր /ջուր/</t>
  </si>
  <si>
    <t>1. Աշխատակիցների  թվաքանակը՝ 27</t>
  </si>
  <si>
    <t>Ջրի բանվոր</t>
  </si>
  <si>
    <t>Վարորդ /տ/</t>
  </si>
  <si>
    <t>Վարորդ /մ/</t>
  </si>
  <si>
    <t>Վարորդ /ա/</t>
  </si>
  <si>
    <t xml:space="preserve">Բանվոր </t>
  </si>
  <si>
    <t>Եռակցող</t>
  </si>
  <si>
    <t>Աշղեկ</t>
  </si>
  <si>
    <t>Դիսպետչեր հաշվառող</t>
  </si>
  <si>
    <t>1. Աշխատակիցների թվաքանակը՝ 6</t>
  </si>
  <si>
    <t>2. Աշխատակազմի հաստիքացուցակը և պաշտոնային դրույքաչափերը՝</t>
  </si>
  <si>
    <t>Կրտսեր բուժաշխատող</t>
  </si>
  <si>
    <t>Ընտանեական  բժիշկ</t>
  </si>
  <si>
    <t>Ընտանեական  բուժքույր</t>
  </si>
  <si>
    <t>Վարչատնեսական մաս</t>
  </si>
  <si>
    <t>Ամբուլատոր մաս</t>
  </si>
  <si>
    <t>N</t>
  </si>
  <si>
    <t>ՀԱՍՏԻՔԻ  ԱՆՎԱՆՈՒՄԸ</t>
  </si>
  <si>
    <t>ԱՇԽԱՏԱԿԻՑՆԵՐԻ ԹՎԱՔԱՆԱԿԸ</t>
  </si>
  <si>
    <t>սպասարկվող բնակչություն</t>
  </si>
  <si>
    <t xml:space="preserve">*ՀԱՍՏԻՔԱՅԻՆ ՄԻԱՎՈՐԸ </t>
  </si>
  <si>
    <t>**ՊԱՇՏՈՆԱՅԻՆ  ԴՐՈՒՅՔԱՉԱՓԵՐ</t>
  </si>
  <si>
    <t>տնօրեն</t>
  </si>
  <si>
    <t>ընտանեկան բժիշկ</t>
  </si>
  <si>
    <t>2/1 ներքին համատեղություն</t>
  </si>
  <si>
    <t>2924  /18տ &gt; անձ/  772/մինչև 18տ երեխա/</t>
  </si>
  <si>
    <t>ըստ հավաքագրված բնակչության</t>
  </si>
  <si>
    <t>ընտանեկան բուժքույր</t>
  </si>
  <si>
    <t>2306  /18տ &gt; անձ/  586/մինչև 18տ երեխա/</t>
  </si>
  <si>
    <t>ըստ սպասարկվող բնակչության</t>
  </si>
  <si>
    <t>դպրոցական բուժքույր</t>
  </si>
  <si>
    <t>1/ներքին համատեղություն</t>
  </si>
  <si>
    <t>ըստ աշակերտների թվի</t>
  </si>
  <si>
    <t>լաբորանտ</t>
  </si>
  <si>
    <t>Թեղուտի ԲՄԿ-ի բուժքույր</t>
  </si>
  <si>
    <t>հաշվապահ</t>
  </si>
  <si>
    <t>վարորդ</t>
  </si>
  <si>
    <t xml:space="preserve"> Armed -ի մուտքագրող-օպերատոր</t>
  </si>
  <si>
    <t>գործավար</t>
  </si>
  <si>
    <t>մատենավար</t>
  </si>
  <si>
    <t>ամբուլատորիայի հավաքարար</t>
  </si>
  <si>
    <t>Թեղուտի ԲՄԿ-Ի հավաքարար</t>
  </si>
  <si>
    <t xml:space="preserve">Ընդամենը </t>
  </si>
  <si>
    <t>*Հիմք՝</t>
  </si>
  <si>
    <t>ՀՀ Կառավարության 30.03.2006թ թիվ 420-ն որոշում</t>
  </si>
  <si>
    <t>**ՀՀ ԱՆ հրամաններով հաստատված աշխատողների աշխատանքի վարձատրության  հաշվարկման և վճարման չափորոշիչներին համապատասխան</t>
  </si>
  <si>
    <r>
      <rPr>
        <b/>
        <sz val="11"/>
        <color theme="1"/>
        <rFont val="Calibri"/>
        <family val="2"/>
        <charset val="204"/>
      </rPr>
      <t xml:space="preserve">«ՕՁՈՒՆԻ  ԲԺՇԿԱԿԱՆ ԱՄԲՈՒԼԱՏՈՐԻԱ» </t>
    </r>
    <r>
      <rPr>
        <b/>
        <sz val="11"/>
        <color theme="1"/>
        <rFont val="Sylfaen"/>
        <family val="1"/>
        <charset val="204"/>
      </rPr>
      <t>ՀՈԱԿ-ի  ԱՇԽԱՏԱԿԱԶՄԻ  ԱՇԽԱՏԱԿԻՑՆԵՐԻ</t>
    </r>
  </si>
  <si>
    <t>4082  /18տ &gt; անձ/  1023/մինչև 18տ երեխա/</t>
  </si>
  <si>
    <t>3238  /18տ &gt; անձ/  850/մինչև 18տ երեխա/</t>
  </si>
  <si>
    <t>Հագվու ԲՄԿ-ի բուժքույր</t>
  </si>
  <si>
    <t>Արդվու  ԲՄԿ-ի  բուժքույր</t>
  </si>
  <si>
    <t>Այգեհատի  ԲՄԿ-ի  բուժքույր</t>
  </si>
  <si>
    <t>Ամոջի  ԲՄԿ-ի  բուժքույր</t>
  </si>
  <si>
    <t>համակարգչային օպերատոր</t>
  </si>
  <si>
    <t>կրտսեր բուժաշխատող</t>
  </si>
  <si>
    <t>տնտեսվար</t>
  </si>
  <si>
    <t xml:space="preserve">«Օձունի  բժշկական ամբուլատորիա » ՀՈԱԿ </t>
  </si>
  <si>
    <t>Ռեժիսոր</t>
  </si>
  <si>
    <t>Հավելված 1</t>
  </si>
  <si>
    <t>ՀԱՍՏԱՏՎԱԾ Է</t>
  </si>
  <si>
    <t>ԱԼԱՎԵՐԴԻ ՀԱՄԱՅՆՔԻ ԱՎԱԳԱՆՈՒ</t>
  </si>
  <si>
    <t>«ԱԼԱՎԵՐԴԻ ՀԱՄԱՅՆՔԻ ԹԻՎ 1 ՄԱՆԿԱՊԱՐՏԵԶ» ՀՈԱԿ-Ի 2023Թ.</t>
  </si>
  <si>
    <t>2023 ԹՎԱԿԱՆԻ ՄԱՅԻՍԻ 17-Ի</t>
  </si>
  <si>
    <t>N 51-Ա ՈՐՈՇՄԱՄԲ</t>
  </si>
  <si>
    <t>Հավելված 2</t>
  </si>
  <si>
    <t>Հավելված 3</t>
  </si>
  <si>
    <t>Հավելված 4</t>
  </si>
  <si>
    <t>«ԱԼԱՎԵՐԴԻ ՀԱՄԱՅՆՔԻ ԹԻՎ 5 ՄԱՆԿԱՊԱՐՏԵԶ» ՀՈԱԿ-Ի 2023Թ.</t>
  </si>
  <si>
    <t>Հավելված 5</t>
  </si>
  <si>
    <t>Հավելված 6</t>
  </si>
  <si>
    <t>Հավելված 7</t>
  </si>
  <si>
    <t xml:space="preserve"> «ԱԼԱՎԵՐԴԻ ՀԱՄԱՅՆՔԻ ԱՄԱԼՅԱ ԿԱՐԱՊԵՏՅԱՆԻ ԱՆՎԱՆ ԹԻՎ 7                                                                    ՄԱՆԿԱՊԱՐՏԵԶ» ՀՈԱԿ-Ի 2023Թ․</t>
  </si>
  <si>
    <t>«ԱԼԱՎԵՐԴԻ ՀԱՄԱՅՆՔԻ ԱՔՈՐԻ ԳՅՈՒՂԻ ԹԻՎ 8 ՄԱՆԿԱՊԱՐՏԵԶ»                               ՀՈԱԿ-Ի 2023Թ.</t>
  </si>
  <si>
    <t>Հավելված 8</t>
  </si>
  <si>
    <t xml:space="preserve"> «ԱԼԱՎԵՐԴԻ ՀԱՄԱՅՆՔԻ ՀԱՂՊԱՏ ԳՅՈՒՂԻ ԹԻՎ 9 ՄԱՆԿԱՊԱՐՏԵԶ»                                                    ՀՈԱԿ-Ի 2023Թ.    </t>
  </si>
  <si>
    <t>Հավելված 9</t>
  </si>
  <si>
    <t>Հավելված 10</t>
  </si>
  <si>
    <t>§²È²ìºð¸àô ø²Ô²ø²ÚÆÜ  Ð²Ø²ÚÜøÆ   ØÞ²ÎàôÚÂÆ ÎºÜîðàÜ¦                                                         Ðà²Î-Ç 2023Թ.</t>
  </si>
  <si>
    <t>1. Աշխատակիցների  թվաքանակը՝ 60</t>
  </si>
  <si>
    <t xml:space="preserve"> «ԱԼԱՎԵՐԴՈՒ Ռ․ ՄԵԼԻՔՅԱՆԻ ԱՆՎԱՆ ԵՐԱԺՇՏԱԿԱՆ ԴՊՐՈՑ» ՀՈԱԿ-Ի 2023Թ.</t>
  </si>
  <si>
    <t>Հավելված 11</t>
  </si>
  <si>
    <t>Տեխ.  աշխատող</t>
  </si>
  <si>
    <t xml:space="preserve"> «ԱՔՈՐՈՒ  ԵՐԱԺՇՏԱԿԱՆ ԴՊՐՈՑ» ՀՈԱԿ-Ի 2023Թ.</t>
  </si>
  <si>
    <t>Հավելված 12</t>
  </si>
  <si>
    <t xml:space="preserve">2. Աշխատակազմի հաստիքացուցակը և պաշտոնային դրույքաչափերը`         </t>
  </si>
  <si>
    <t>1. Աշխատակիցների թվաքանակը 7</t>
  </si>
  <si>
    <t>Հավելված 13</t>
  </si>
  <si>
    <r>
      <t>«ԱԼԱՎԵՐԴՈՒ ՔԱՂԱՔԱՅԻՆ ՀԱՄԱՅՆՔԻ ԱԼԲԵՐՏ ՊԱՊՈՅԱՆԻ ԱՆՎԱՆ ԳԵՂԱՐՎԵՏԻ ԴՊՐՈՑ» ՀՈԱԿ-Ի 2023Թ</t>
    </r>
    <r>
      <rPr>
        <sz val="12"/>
        <rFont val="GHEA Grapalat"/>
        <family val="3"/>
      </rPr>
      <t>․</t>
    </r>
  </si>
  <si>
    <t xml:space="preserve">Հ Ա Ս Տ Ի Ք Ա Ց ՈՒ Ց Ա Կ  </t>
  </si>
  <si>
    <t>Հավելված 14</t>
  </si>
  <si>
    <t>Հավելված 15</t>
  </si>
  <si>
    <t>«ԱԼԱՎԵՐԴՈՒ ԸՄԲՇԱՄԱՐՏԻ  ԴՊՐՈՑ» ՀՈԱԿ-Ի 2023Թ.</t>
  </si>
  <si>
    <t>Հավելված 16</t>
  </si>
  <si>
    <t>Հավելված 17</t>
  </si>
  <si>
    <r>
      <t>Տնօրե</t>
    </r>
    <r>
      <rPr>
        <sz val="12"/>
        <color theme="1"/>
        <rFont val="Sylfaen"/>
        <family val="1"/>
        <charset val="204"/>
      </rPr>
      <t>ն</t>
    </r>
  </si>
  <si>
    <t>Հավելված 18</t>
  </si>
  <si>
    <t>Հավելված 19</t>
  </si>
  <si>
    <t>2. Աշխատակազմի  հաստիքացուցակը և պաշտոնային դրույքաչափերը՝</t>
  </si>
  <si>
    <t>1. Աշխատակիցների թվաքանակը՝ 13</t>
  </si>
  <si>
    <t>Հավելված 20</t>
  </si>
  <si>
    <t xml:space="preserve">  «ՃՈՃԿԱՆԻ ՆԱԽԱԴՊՐՈՑԱԿԱՆ ՈՒՍՈՒՄՆԱԿԱՆ ՀԱՍՏԱՏՈՒԹՅՈՒՆ»                                     ՀՈԱԿ-Ի 2023Թ.                                                                             </t>
  </si>
  <si>
    <t>Հավելված 21</t>
  </si>
  <si>
    <t>Հավելված 22</t>
  </si>
  <si>
    <t>Հավելված 23</t>
  </si>
  <si>
    <t>«ՃՈՃԿԱՆԻ ԲԺՇԿԱԿԱՆ ԱՄԲՈՒԼԱՏՈՐԻԱ» ՀՈԱԿ-Ի 2023Թ.</t>
  </si>
  <si>
    <t>«ԱԽԹԱԼԱ ՀԱՄԱՅՆՔԻ ԲԱՐԵԿԱՐԳՈՒՄ» ՀՈԱԿ-Ի 2023Թ.</t>
  </si>
  <si>
    <t>Հավելված 24</t>
  </si>
  <si>
    <t>Հավելված 25</t>
  </si>
  <si>
    <t>«ՇՆՈՂ ՀԱՄԱՅՆՔԻ «ՀԵՔԻԱԹ» ՄԱՆԿԱՊԱՐՏԵԶ» ՀՈԱԿ-Ի 2023Թ.</t>
  </si>
  <si>
    <t>Հավելված 26</t>
  </si>
  <si>
    <t>Հավելված 27</t>
  </si>
  <si>
    <t>«ԹԵՂՈՒՏԻ  ՄՇԱԿՈՒՅԹԻ  ՏՈՒՆ»  ՀՈԱԿ-Ի 2023Թ.</t>
  </si>
  <si>
    <t>Հավելված 28</t>
  </si>
  <si>
    <t>ԹՎԱՔԱՆԱԿԸ, ՀԱՍՏԻՔԱՑՈՒՑԱԿԸ  ԵՎ  ՊԱՇՏՈՆԱՅԻՆ  ԴՐՈՒՅՔԱՉԱՓԵՐԸ 2023թ</t>
  </si>
  <si>
    <r>
      <rPr>
        <b/>
        <sz val="11"/>
        <color theme="1"/>
        <rFont val="Calibri"/>
        <family val="2"/>
        <charset val="204"/>
      </rPr>
      <t xml:space="preserve">«ՇՆՈՂԻ ԲԺՇԿԱԿԱՆ ԱՄԲՈՒԼԱՏՈՐԻԱ» </t>
    </r>
    <r>
      <rPr>
        <b/>
        <sz val="11"/>
        <color theme="1"/>
        <rFont val="Sylfaen"/>
        <family val="1"/>
        <charset val="204"/>
      </rPr>
      <t>ՀՈԱԿ-ի  ԱՇԽԱՏԱԿԱԶՄԻ  ԱՇԽԱՏԱԿԻՑՆԵՐԻ</t>
    </r>
  </si>
  <si>
    <t>Հավելված 29</t>
  </si>
  <si>
    <t>Հավելված 30</t>
  </si>
  <si>
    <t>«ՕՁՈՒՆ ՀԱՄԱՅՆՔԻ ՆՈՒՀ» ՀՈԱԿ-Ի 2023թ․</t>
  </si>
  <si>
    <t>Հավելված 31</t>
  </si>
  <si>
    <t>2. Աշխատակազմի հաստիքացուցակը և  պաշտոնային դրույքաչափերը՝</t>
  </si>
  <si>
    <t>1. Աշխատակիցների  թվականակը՝ 6</t>
  </si>
  <si>
    <t>«ՕՁՈՒՆԻ ՄՇԱԿՈՒՅԹԻ ՏՈՒՆ» ՀՈԱԿ-Ի 2023Թ.</t>
  </si>
  <si>
    <t>Հավելված 32</t>
  </si>
  <si>
    <t xml:space="preserve"> «ՕՁՈՒՆԻ  ԳՐԱԴԱՐԱՆԱՅԻՆ ՀԱՄԱԿԱՐԳ»  ՀՈԱԿ-Ի 2023Թ.</t>
  </si>
  <si>
    <t>1. Աշխատակիցների  թվականակը՝ 4</t>
  </si>
  <si>
    <t>Հավելված 33</t>
  </si>
  <si>
    <t>ԹՎԱՔԱՆԱԿԸ, ՀԱՍՏԻՔԱՑՈՒՑԱԿԸ  ԵՎ  ՊԱՇՏՈՆԱՅԻՆ  ԴՐՈՒՅՔԱՉԱՓԵՐԸ 2023թ.</t>
  </si>
  <si>
    <t>Հավելված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</si>
</sst>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GHEA Grapalat"/>
      <family val="3"/>
    </font>
    <font>
      <sz val="11"/>
      <name val="GHEA Grapalat"/>
      <family val="3"/>
    </font>
    <font>
      <sz val="12"/>
      <color theme="1"/>
      <name val="Arial LatArm"/>
      <family val="2"/>
    </font>
    <font>
      <b/>
      <sz val="12"/>
      <color theme="1"/>
      <name val="GHEA Grapalat"/>
      <family val="3"/>
    </font>
    <font>
      <sz val="11"/>
      <name val="Calibri"/>
      <family val="2"/>
      <charset val="204"/>
      <scheme val="minor"/>
    </font>
    <font>
      <sz val="12"/>
      <name val="GHEA Grapalat"/>
      <family val="3"/>
    </font>
    <font>
      <b/>
      <sz val="11"/>
      <color theme="1"/>
      <name val="Sylfaen"/>
      <family val="1"/>
      <charset val="204"/>
    </font>
    <font>
      <sz val="14"/>
      <name val="GHEA Grapalat"/>
      <family val="3"/>
    </font>
    <font>
      <sz val="11"/>
      <color theme="1"/>
      <name val="Sylfae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GHEA Grapalat"/>
      <family val="3"/>
    </font>
    <font>
      <b/>
      <sz val="14"/>
      <color rgb="FF000000"/>
      <name val="GHEA Grapalat"/>
      <family val="3"/>
    </font>
    <font>
      <b/>
      <sz val="12"/>
      <color theme="1"/>
      <name val="Arial LatArm"/>
      <family val="2"/>
      <charset val="204"/>
    </font>
    <font>
      <sz val="12"/>
      <name val="Times Armenian"/>
      <family val="1"/>
    </font>
    <font>
      <sz val="11"/>
      <color rgb="FF000000"/>
      <name val="GHEA Grapalat"/>
      <family val="3"/>
    </font>
    <font>
      <sz val="12"/>
      <color rgb="FF000000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  <charset val="204"/>
    </font>
    <font>
      <sz val="11"/>
      <color indexed="8"/>
      <name val="Gigi"/>
      <family val="5"/>
    </font>
    <font>
      <sz val="8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theme="1"/>
      <name val="GHEA Grapalat"/>
      <family val="3"/>
    </font>
    <font>
      <sz val="14"/>
      <color theme="1"/>
      <name val="Calibri"/>
      <family val="2"/>
      <charset val="204"/>
      <scheme val="minor"/>
    </font>
    <font>
      <sz val="12"/>
      <name val="Arial LatArm"/>
      <family val="2"/>
    </font>
    <font>
      <sz val="13"/>
      <name val="Arial LatArm"/>
      <family val="2"/>
    </font>
    <font>
      <sz val="14"/>
      <name val="Arial LatArm"/>
      <family val="2"/>
    </font>
    <font>
      <sz val="12"/>
      <name val="Ararat"/>
    </font>
    <font>
      <b/>
      <sz val="13"/>
      <name val="Arial LatArm"/>
      <family val="2"/>
    </font>
    <font>
      <sz val="8"/>
      <color theme="1"/>
      <name val="GHEA Grapalat"/>
      <family val="3"/>
    </font>
    <font>
      <sz val="11"/>
      <color rgb="FFFF0000"/>
      <name val="GHEA Grapalat"/>
      <family val="3"/>
    </font>
    <font>
      <b/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sz val="13"/>
      <color theme="1"/>
      <name val="GHEA Grapalat"/>
      <family val="3"/>
    </font>
    <font>
      <sz val="16"/>
      <color theme="1"/>
      <name val="GHEA Grapalat"/>
      <family val="3"/>
    </font>
    <font>
      <sz val="14"/>
      <color theme="1"/>
      <name val="Calibri"/>
      <family val="2"/>
      <scheme val="minor"/>
    </font>
    <font>
      <sz val="13"/>
      <color theme="0"/>
      <name val="GHEA Grapalat"/>
      <family val="3"/>
    </font>
    <font>
      <b/>
      <sz val="10"/>
      <color theme="1"/>
      <name val="GHEA Grapalat"/>
      <family val="3"/>
    </font>
    <font>
      <sz val="11"/>
      <color theme="0"/>
      <name val="GHEA Grapalat"/>
      <family val="3"/>
    </font>
    <font>
      <b/>
      <sz val="12"/>
      <name val="GHEA Grapalat"/>
      <family val="3"/>
    </font>
    <font>
      <b/>
      <sz val="14"/>
      <color theme="1"/>
      <name val="GHEA Grapalat"/>
      <family val="3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0" xfId="0" applyFont="1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/>
    <xf numFmtId="0" fontId="11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7" fillId="0" borderId="4" xfId="0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3" fillId="0" borderId="0" xfId="0" applyFont="1"/>
    <xf numFmtId="0" fontId="12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/>
    <xf numFmtId="0" fontId="22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5" xfId="0" applyFont="1" applyBorder="1"/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vertical="center" indent="1"/>
    </xf>
    <xf numFmtId="0" fontId="7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1" fontId="15" fillId="0" borderId="19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6" fillId="0" borderId="0" xfId="0" applyFont="1" applyBorder="1"/>
    <xf numFmtId="0" fontId="20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26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4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16" xfId="0" applyFont="1" applyBorder="1" applyAlignment="1">
      <alignment horizontal="center"/>
    </xf>
    <xf numFmtId="0" fontId="6" fillId="0" borderId="38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3" fillId="0" borderId="0" xfId="0" applyFont="1" applyBorder="1"/>
    <xf numFmtId="0" fontId="6" fillId="0" borderId="0" xfId="0" applyFont="1" applyAlignment="1">
      <alignment horizontal="left" vertical="center" indent="1"/>
    </xf>
    <xf numFmtId="0" fontId="7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38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" fontId="7" fillId="0" borderId="36" xfId="0" applyNumberFormat="1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center" wrapText="1"/>
    </xf>
    <xf numFmtId="0" fontId="7" fillId="0" borderId="14" xfId="0" applyFont="1" applyBorder="1"/>
    <xf numFmtId="1" fontId="7" fillId="0" borderId="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4" xfId="0" applyFont="1" applyBorder="1"/>
    <xf numFmtId="1" fontId="6" fillId="0" borderId="3" xfId="0" applyNumberFormat="1" applyFont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1" fontId="6" fillId="0" borderId="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0" fontId="6" fillId="0" borderId="38" xfId="0" applyFont="1" applyBorder="1"/>
    <xf numFmtId="1" fontId="6" fillId="0" borderId="1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6" fillId="0" borderId="5" xfId="0" applyFont="1" applyBorder="1"/>
    <xf numFmtId="0" fontId="33" fillId="0" borderId="17" xfId="0" applyFont="1" applyBorder="1"/>
    <xf numFmtId="0" fontId="33" fillId="0" borderId="18" xfId="0" applyFont="1" applyBorder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1" fontId="33" fillId="0" borderId="1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center"/>
    </xf>
    <xf numFmtId="0" fontId="38" fillId="0" borderId="0" xfId="0" applyFont="1"/>
    <xf numFmtId="0" fontId="36" fillId="0" borderId="26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/>
    </xf>
    <xf numFmtId="0" fontId="36" fillId="0" borderId="38" xfId="0" applyFont="1" applyBorder="1" applyAlignment="1">
      <alignment horizontal="left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5" xfId="0" applyFont="1" applyBorder="1"/>
    <xf numFmtId="0" fontId="25" fillId="0" borderId="0" xfId="0" applyFont="1" applyFill="1"/>
    <xf numFmtId="0" fontId="36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/>
    <xf numFmtId="0" fontId="25" fillId="0" borderId="0" xfId="0" applyFont="1" applyFill="1" applyBorder="1"/>
    <xf numFmtId="0" fontId="36" fillId="0" borderId="2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5" xfId="0" applyFont="1" applyFill="1" applyBorder="1"/>
    <xf numFmtId="0" fontId="36" fillId="0" borderId="9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47" xfId="0" applyFont="1" applyFill="1" applyBorder="1"/>
    <xf numFmtId="0" fontId="36" fillId="0" borderId="31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41" xfId="0" applyFont="1" applyFill="1" applyBorder="1"/>
    <xf numFmtId="0" fontId="36" fillId="0" borderId="48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7" fillId="0" borderId="38" xfId="0" applyFont="1" applyBorder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/>
    </xf>
    <xf numFmtId="0" fontId="41" fillId="0" borderId="0" xfId="0" applyFont="1"/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/>
    <xf numFmtId="3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3" fontId="7" fillId="0" borderId="0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Alignment="1">
      <alignment horizontal="left" vertical="center" indent="15"/>
    </xf>
    <xf numFmtId="0" fontId="2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40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26" xfId="0" applyFont="1" applyBorder="1"/>
    <xf numFmtId="0" fontId="7" fillId="0" borderId="13" xfId="0" applyFont="1" applyBorder="1"/>
    <xf numFmtId="0" fontId="7" fillId="0" borderId="16" xfId="0" applyFont="1" applyBorder="1"/>
    <xf numFmtId="0" fontId="1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/>
    <xf numFmtId="0" fontId="7" fillId="0" borderId="5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28" xfId="0" applyFont="1" applyBorder="1"/>
    <xf numFmtId="0" fontId="7" fillId="0" borderId="4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33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166" fontId="15" fillId="0" borderId="18" xfId="0" applyNumberFormat="1" applyFont="1" applyBorder="1" applyAlignment="1">
      <alignment horizontal="center" vertical="center"/>
    </xf>
    <xf numFmtId="0" fontId="49" fillId="0" borderId="0" xfId="0" applyFont="1"/>
    <xf numFmtId="0" fontId="0" fillId="0" borderId="52" xfId="0" applyBorder="1"/>
    <xf numFmtId="0" fontId="6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13" fillId="0" borderId="5" xfId="0" applyFont="1" applyBorder="1"/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wrapText="1"/>
    </xf>
    <xf numFmtId="0" fontId="15" fillId="0" borderId="4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0" xfId="0" applyFont="1" applyAlignment="1"/>
    <xf numFmtId="0" fontId="12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wrapText="1"/>
    </xf>
    <xf numFmtId="0" fontId="7" fillId="0" borderId="53" xfId="0" applyFont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Alignment="1"/>
    <xf numFmtId="2" fontId="7" fillId="0" borderId="0" xfId="0" applyNumberFormat="1" applyFont="1" applyFill="1" applyBorder="1" applyAlignment="1"/>
    <xf numFmtId="0" fontId="7" fillId="2" borderId="0" xfId="0" applyFont="1" applyFill="1" applyAlignment="1"/>
    <xf numFmtId="0" fontId="15" fillId="0" borderId="17" xfId="0" applyFont="1" applyFill="1" applyBorder="1"/>
    <xf numFmtId="0" fontId="15" fillId="0" borderId="18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4" xfId="0" applyFont="1" applyBorder="1"/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46" fillId="0" borderId="0" xfId="0" applyFont="1"/>
    <xf numFmtId="0" fontId="0" fillId="2" borderId="0" xfId="0" applyFill="1"/>
    <xf numFmtId="0" fontId="54" fillId="2" borderId="0" xfId="0" applyFont="1" applyFill="1"/>
    <xf numFmtId="1" fontId="58" fillId="2" borderId="0" xfId="0" applyNumberFormat="1" applyFont="1" applyFill="1" applyBorder="1" applyAlignment="1">
      <alignment horizontal="center"/>
    </xf>
    <xf numFmtId="0" fontId="53" fillId="2" borderId="0" xfId="0" applyFont="1" applyFill="1"/>
    <xf numFmtId="0" fontId="0" fillId="2" borderId="0" xfId="0" applyFill="1" applyAlignment="1">
      <alignment horizontal="right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55" xfId="0" applyFont="1" applyFill="1" applyBorder="1"/>
    <xf numFmtId="0" fontId="7" fillId="0" borderId="10" xfId="0" applyFont="1" applyBorder="1" applyAlignment="1">
      <alignment wrapText="1"/>
    </xf>
    <xf numFmtId="0" fontId="7" fillId="0" borderId="14" xfId="0" applyFont="1" applyBorder="1" applyAlignment="1"/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7" fillId="0" borderId="14" xfId="0" applyFont="1" applyBorder="1" applyAlignment="1">
      <alignment vertical="top"/>
    </xf>
    <xf numFmtId="1" fontId="7" fillId="0" borderId="11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 wrapText="1"/>
    </xf>
    <xf numFmtId="1" fontId="7" fillId="0" borderId="1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top" wrapText="1"/>
    </xf>
    <xf numFmtId="1" fontId="7" fillId="0" borderId="36" xfId="0" applyNumberFormat="1" applyFont="1" applyBorder="1" applyAlignment="1">
      <alignment horizontal="center" wrapText="1"/>
    </xf>
    <xf numFmtId="1" fontId="15" fillId="0" borderId="19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4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24" fillId="0" borderId="19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49" fontId="41" fillId="0" borderId="0" xfId="0" applyNumberFormat="1" applyFont="1"/>
    <xf numFmtId="49" fontId="16" fillId="0" borderId="0" xfId="0" applyNumberFormat="1" applyFont="1"/>
    <xf numFmtId="49" fontId="0" fillId="0" borderId="0" xfId="0" applyNumberFormat="1"/>
    <xf numFmtId="49" fontId="7" fillId="0" borderId="1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5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6" fillId="0" borderId="4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left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1" fontId="39" fillId="0" borderId="32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47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1" fontId="39" fillId="0" borderId="1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7" fillId="0" borderId="53" xfId="0" applyFont="1" applyBorder="1"/>
    <xf numFmtId="164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5" xfId="0" applyFont="1" applyBorder="1"/>
    <xf numFmtId="0" fontId="6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/>
    <xf numFmtId="1" fontId="7" fillId="0" borderId="33" xfId="0" applyNumberFormat="1" applyFont="1" applyBorder="1" applyAlignment="1">
      <alignment horizontal="center"/>
    </xf>
    <xf numFmtId="0" fontId="7" fillId="0" borderId="30" xfId="0" applyFont="1" applyBorder="1"/>
    <xf numFmtId="0" fontId="7" fillId="0" borderId="19" xfId="0" applyFont="1" applyBorder="1"/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5" fillId="0" borderId="5" xfId="0" applyFont="1" applyBorder="1"/>
    <xf numFmtId="0" fontId="60" fillId="0" borderId="0" xfId="0" applyFont="1"/>
    <xf numFmtId="0" fontId="17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17" fillId="0" borderId="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52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" fontId="7" fillId="0" borderId="15" xfId="0" applyNumberFormat="1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1" fontId="7" fillId="0" borderId="30" xfId="0" applyNumberFormat="1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59" fillId="2" borderId="4" xfId="0" applyFont="1" applyFill="1" applyBorder="1" applyAlignment="1">
      <alignment horizontal="center" vertical="top" wrapText="1"/>
    </xf>
    <xf numFmtId="0" fontId="59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17" fillId="0" borderId="0" xfId="0" applyFont="1"/>
    <xf numFmtId="0" fontId="7" fillId="0" borderId="1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27" fillId="0" borderId="0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5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2" borderId="38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vertical="top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57" fillId="2" borderId="0" xfId="0" applyFont="1" applyFill="1" applyBorder="1" applyAlignment="1">
      <alignment horizontal="left" vertical="top" wrapText="1"/>
    </xf>
    <xf numFmtId="0" fontId="42" fillId="0" borderId="5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42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A36" sqref="A36:E36"/>
    </sheetView>
  </sheetViews>
  <sheetFormatPr defaultRowHeight="15"/>
  <cols>
    <col min="1" max="1" width="5.85546875" customWidth="1"/>
    <col min="2" max="2" width="33.85546875" customWidth="1"/>
    <col min="3" max="3" width="17" customWidth="1"/>
    <col min="4" max="4" width="23.7109375" customWidth="1"/>
    <col min="5" max="5" width="14" customWidth="1"/>
  </cols>
  <sheetData>
    <row r="1" spans="1:11" s="2" customFormat="1" ht="16.5">
      <c r="D1" s="2" t="s">
        <v>256</v>
      </c>
      <c r="F1" s="206"/>
    </row>
    <row r="2" spans="1:11" s="35" customFormat="1" ht="16.5" customHeight="1">
      <c r="D2" s="228" t="s">
        <v>257</v>
      </c>
    </row>
    <row r="3" spans="1:11" s="35" customFormat="1" ht="16.5" customHeight="1">
      <c r="D3" s="39" t="s">
        <v>258</v>
      </c>
    </row>
    <row r="4" spans="1:11" s="35" customFormat="1" ht="16.5" customHeight="1">
      <c r="D4" s="39" t="s">
        <v>260</v>
      </c>
    </row>
    <row r="5" spans="1:11" s="35" customFormat="1" ht="16.5" customHeight="1">
      <c r="D5" s="39" t="s">
        <v>261</v>
      </c>
    </row>
    <row r="6" spans="1:11" ht="16.5">
      <c r="D6" s="507"/>
      <c r="E6" s="507"/>
    </row>
    <row r="7" spans="1:11" ht="17.25" customHeight="1">
      <c r="D7" s="506"/>
      <c r="E7" s="506"/>
      <c r="F7" s="20"/>
      <c r="G7" s="20"/>
      <c r="H7" s="20"/>
      <c r="I7" s="20"/>
      <c r="J7" s="20"/>
      <c r="K7" s="20"/>
    </row>
    <row r="8" spans="1:11" ht="17.25">
      <c r="A8" s="1"/>
      <c r="B8" s="319" t="s">
        <v>259</v>
      </c>
      <c r="C8" s="2"/>
      <c r="D8" s="2"/>
    </row>
    <row r="9" spans="1:11" ht="16.5">
      <c r="A9" s="2"/>
      <c r="B9" s="2"/>
      <c r="C9" s="2"/>
      <c r="D9" s="2"/>
    </row>
    <row r="10" spans="1:11" ht="20.25">
      <c r="A10" s="2"/>
      <c r="B10" s="508" t="s">
        <v>0</v>
      </c>
      <c r="C10" s="508"/>
      <c r="D10" s="508"/>
    </row>
    <row r="11" spans="1:11" ht="17.25">
      <c r="A11" s="2"/>
      <c r="B11" s="2"/>
      <c r="C11" s="2"/>
      <c r="D11" s="3"/>
    </row>
    <row r="12" spans="1:11" ht="17.25">
      <c r="A12" s="4" t="s">
        <v>1</v>
      </c>
      <c r="B12" s="2" t="s">
        <v>2</v>
      </c>
      <c r="C12" s="2"/>
      <c r="D12" s="3"/>
    </row>
    <row r="13" spans="1:11" ht="17.25">
      <c r="A13" s="4" t="s">
        <v>3</v>
      </c>
      <c r="B13" s="2" t="s">
        <v>4</v>
      </c>
      <c r="C13" s="3"/>
      <c r="D13" s="3"/>
    </row>
    <row r="14" spans="1:11" ht="18" thickBot="1">
      <c r="A14" s="4"/>
      <c r="B14" s="2"/>
      <c r="C14" s="3"/>
      <c r="D14" s="3"/>
    </row>
    <row r="15" spans="1:11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22" t="s">
        <v>20</v>
      </c>
    </row>
    <row r="16" spans="1:11" ht="17.25">
      <c r="A16" s="207">
        <v>1</v>
      </c>
      <c r="B16" s="325" t="s">
        <v>7</v>
      </c>
      <c r="C16" s="290">
        <v>1</v>
      </c>
      <c r="D16" s="290">
        <v>148000</v>
      </c>
      <c r="E16" s="291">
        <f>C16*D16</f>
        <v>148000</v>
      </c>
    </row>
    <row r="17" spans="1:5" ht="17.25">
      <c r="A17" s="44">
        <v>2</v>
      </c>
      <c r="B17" s="121" t="s">
        <v>8</v>
      </c>
      <c r="C17" s="8">
        <v>0.5</v>
      </c>
      <c r="D17" s="8">
        <v>116000</v>
      </c>
      <c r="E17" s="331">
        <f t="shared" ref="E17:E32" si="0">C17*D17</f>
        <v>58000</v>
      </c>
    </row>
    <row r="18" spans="1:5" ht="17.25">
      <c r="A18" s="44">
        <v>3</v>
      </c>
      <c r="B18" s="121" t="s">
        <v>9</v>
      </c>
      <c r="C18" s="8">
        <v>1</v>
      </c>
      <c r="D18" s="8">
        <v>120000</v>
      </c>
      <c r="E18" s="331">
        <f t="shared" si="0"/>
        <v>120000</v>
      </c>
    </row>
    <row r="19" spans="1:5" ht="17.25">
      <c r="A19" s="44">
        <v>4</v>
      </c>
      <c r="B19" s="121" t="s">
        <v>9</v>
      </c>
      <c r="C19" s="8">
        <v>1</v>
      </c>
      <c r="D19" s="8">
        <v>120000</v>
      </c>
      <c r="E19" s="331">
        <f t="shared" si="0"/>
        <v>120000</v>
      </c>
    </row>
    <row r="20" spans="1:5" ht="17.25">
      <c r="A20" s="44">
        <v>5</v>
      </c>
      <c r="B20" s="121" t="s">
        <v>9</v>
      </c>
      <c r="C20" s="8">
        <v>0.25</v>
      </c>
      <c r="D20" s="8">
        <v>120000</v>
      </c>
      <c r="E20" s="331">
        <f t="shared" si="0"/>
        <v>30000</v>
      </c>
    </row>
    <row r="21" spans="1:5" ht="17.25">
      <c r="A21" s="44">
        <v>6</v>
      </c>
      <c r="B21" s="121" t="s">
        <v>9</v>
      </c>
      <c r="C21" s="8">
        <v>0.25</v>
      </c>
      <c r="D21" s="8">
        <v>120000</v>
      </c>
      <c r="E21" s="331">
        <f t="shared" si="0"/>
        <v>30000</v>
      </c>
    </row>
    <row r="22" spans="1:5" ht="17.25">
      <c r="A22" s="44">
        <v>7</v>
      </c>
      <c r="B22" s="121" t="s">
        <v>10</v>
      </c>
      <c r="C22" s="8">
        <v>1.1000000000000001</v>
      </c>
      <c r="D22" s="8">
        <v>104000</v>
      </c>
      <c r="E22" s="331">
        <f t="shared" si="0"/>
        <v>114400.00000000001</v>
      </c>
    </row>
    <row r="23" spans="1:5" ht="17.25">
      <c r="A23" s="44">
        <v>8</v>
      </c>
      <c r="B23" s="121" t="s">
        <v>10</v>
      </c>
      <c r="C23" s="8">
        <v>1.1000000000000001</v>
      </c>
      <c r="D23" s="8">
        <v>104000</v>
      </c>
      <c r="E23" s="331">
        <f t="shared" si="0"/>
        <v>114400.00000000001</v>
      </c>
    </row>
    <row r="24" spans="1:5" ht="17.25">
      <c r="A24" s="44">
        <v>9</v>
      </c>
      <c r="B24" s="121" t="s">
        <v>11</v>
      </c>
      <c r="C24" s="10">
        <v>0.5</v>
      </c>
      <c r="D24" s="8">
        <v>110000</v>
      </c>
      <c r="E24" s="331">
        <f t="shared" si="0"/>
        <v>55000</v>
      </c>
    </row>
    <row r="25" spans="1:5" ht="17.25">
      <c r="A25" s="44">
        <v>10</v>
      </c>
      <c r="B25" s="326" t="s">
        <v>12</v>
      </c>
      <c r="C25" s="11">
        <v>0.25</v>
      </c>
      <c r="D25" s="8">
        <v>110000</v>
      </c>
      <c r="E25" s="331">
        <f t="shared" si="0"/>
        <v>27500</v>
      </c>
    </row>
    <row r="26" spans="1:5" ht="17.25">
      <c r="A26" s="44">
        <v>11</v>
      </c>
      <c r="B26" s="121" t="s">
        <v>13</v>
      </c>
      <c r="C26" s="8">
        <v>0.5</v>
      </c>
      <c r="D26" s="8">
        <v>104000</v>
      </c>
      <c r="E26" s="331">
        <f t="shared" si="0"/>
        <v>52000</v>
      </c>
    </row>
    <row r="27" spans="1:5" ht="17.25">
      <c r="A27" s="44">
        <v>12</v>
      </c>
      <c r="B27" s="121" t="s">
        <v>14</v>
      </c>
      <c r="C27" s="10">
        <v>1</v>
      </c>
      <c r="D27" s="8">
        <v>100000</v>
      </c>
      <c r="E27" s="331">
        <f t="shared" si="0"/>
        <v>100000</v>
      </c>
    </row>
    <row r="28" spans="1:5" ht="17.25">
      <c r="A28" s="44">
        <v>13</v>
      </c>
      <c r="B28" s="327" t="s">
        <v>15</v>
      </c>
      <c r="C28" s="8">
        <v>0.5</v>
      </c>
      <c r="D28" s="8">
        <v>104000</v>
      </c>
      <c r="E28" s="331">
        <f t="shared" si="0"/>
        <v>52000</v>
      </c>
    </row>
    <row r="29" spans="1:5" ht="17.25">
      <c r="A29" s="44">
        <v>14</v>
      </c>
      <c r="B29" s="327" t="s">
        <v>16</v>
      </c>
      <c r="C29" s="8">
        <v>0.5</v>
      </c>
      <c r="D29" s="8">
        <v>104000</v>
      </c>
      <c r="E29" s="331">
        <f t="shared" si="0"/>
        <v>52000</v>
      </c>
    </row>
    <row r="30" spans="1:5" ht="17.25">
      <c r="A30" s="44">
        <v>15</v>
      </c>
      <c r="B30" s="327" t="s">
        <v>17</v>
      </c>
      <c r="C30" s="8">
        <v>0.5</v>
      </c>
      <c r="D30" s="8">
        <v>104000</v>
      </c>
      <c r="E30" s="331">
        <f t="shared" si="0"/>
        <v>52000</v>
      </c>
    </row>
    <row r="31" spans="1:5" ht="17.25">
      <c r="A31" s="44">
        <v>16</v>
      </c>
      <c r="B31" s="328" t="s">
        <v>18</v>
      </c>
      <c r="C31" s="11">
        <v>0.5</v>
      </c>
      <c r="D31" s="8">
        <v>104000</v>
      </c>
      <c r="E31" s="331">
        <f t="shared" si="0"/>
        <v>52000</v>
      </c>
    </row>
    <row r="32" spans="1:5" ht="18" thickBot="1">
      <c r="A32" s="330">
        <v>17</v>
      </c>
      <c r="B32" s="329" t="s">
        <v>19</v>
      </c>
      <c r="C32" s="243">
        <v>1</v>
      </c>
      <c r="D32" s="323">
        <v>104000</v>
      </c>
      <c r="E32" s="332">
        <f t="shared" si="0"/>
        <v>104000</v>
      </c>
    </row>
    <row r="33" spans="1:6" ht="18" thickBot="1">
      <c r="A33" s="324"/>
      <c r="B33" s="333" t="s">
        <v>20</v>
      </c>
      <c r="C33" s="333">
        <f>SUM(C16:C32)</f>
        <v>11.45</v>
      </c>
      <c r="D33" s="333"/>
      <c r="E33" s="334">
        <f>SUM(E16:E32)</f>
        <v>1281300</v>
      </c>
    </row>
    <row r="34" spans="1:6" ht="17.25">
      <c r="A34" s="12"/>
      <c r="B34" s="13"/>
      <c r="C34" s="14"/>
      <c r="D34" s="15"/>
    </row>
    <row r="35" spans="1:6" ht="16.5">
      <c r="A35" s="16"/>
      <c r="B35" s="15"/>
      <c r="C35" s="15"/>
      <c r="D35" s="15"/>
    </row>
    <row r="36" spans="1:6" s="2" customFormat="1" ht="20.25">
      <c r="A36" s="505" t="s">
        <v>21</v>
      </c>
      <c r="B36" s="505"/>
      <c r="C36" s="81"/>
      <c r="D36" s="311" t="s">
        <v>42</v>
      </c>
      <c r="F36"/>
    </row>
    <row r="37" spans="1:6" ht="16.5">
      <c r="A37" s="16"/>
      <c r="B37" s="18"/>
      <c r="C37" s="18"/>
      <c r="D37" s="18"/>
    </row>
    <row r="38" spans="1:6" ht="16.5">
      <c r="A38" s="16"/>
      <c r="B38" s="17"/>
      <c r="C38" s="17"/>
      <c r="D38" s="18"/>
    </row>
    <row r="39" spans="1:6" ht="16.5">
      <c r="A39" s="19"/>
      <c r="B39" s="2"/>
      <c r="C39" s="2"/>
      <c r="D39" s="2"/>
    </row>
  </sheetData>
  <mergeCells count="4">
    <mergeCell ref="A36:B36"/>
    <mergeCell ref="D7:E7"/>
    <mergeCell ref="D6:E6"/>
    <mergeCell ref="B10:D10"/>
  </mergeCells>
  <pageMargins left="0.42" right="0.3" top="0.3" bottom="0.75" header="0.2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79" sqref="A79:XFD79"/>
    </sheetView>
  </sheetViews>
  <sheetFormatPr defaultRowHeight="15.75"/>
  <cols>
    <col min="1" max="1" width="4.85546875" style="60" customWidth="1"/>
    <col min="2" max="2" width="42.85546875" style="61" customWidth="1"/>
    <col min="3" max="3" width="17.42578125" style="61" customWidth="1"/>
    <col min="4" max="4" width="19.85546875" style="61" customWidth="1"/>
    <col min="5" max="5" width="13.85546875" style="61" customWidth="1"/>
    <col min="6" max="6" width="10.85546875" customWidth="1"/>
    <col min="255" max="255" width="4.85546875" customWidth="1"/>
    <col min="256" max="256" width="39.42578125" customWidth="1"/>
    <col min="257" max="257" width="13.140625" customWidth="1"/>
    <col min="258" max="258" width="12.28515625" customWidth="1"/>
    <col min="259" max="259" width="13.140625" customWidth="1"/>
    <col min="260" max="260" width="13.85546875" customWidth="1"/>
    <col min="261" max="261" width="14" customWidth="1"/>
    <col min="262" max="262" width="10.85546875" customWidth="1"/>
    <col min="511" max="511" width="4.85546875" customWidth="1"/>
    <col min="512" max="512" width="39.42578125" customWidth="1"/>
    <col min="513" max="513" width="13.140625" customWidth="1"/>
    <col min="514" max="514" width="12.28515625" customWidth="1"/>
    <col min="515" max="515" width="13.140625" customWidth="1"/>
    <col min="516" max="516" width="13.85546875" customWidth="1"/>
    <col min="517" max="517" width="14" customWidth="1"/>
    <col min="518" max="518" width="10.85546875" customWidth="1"/>
    <col min="767" max="767" width="4.85546875" customWidth="1"/>
    <col min="768" max="768" width="39.42578125" customWidth="1"/>
    <col min="769" max="769" width="13.140625" customWidth="1"/>
    <col min="770" max="770" width="12.28515625" customWidth="1"/>
    <col min="771" max="771" width="13.140625" customWidth="1"/>
    <col min="772" max="772" width="13.85546875" customWidth="1"/>
    <col min="773" max="773" width="14" customWidth="1"/>
    <col min="774" max="774" width="10.85546875" customWidth="1"/>
    <col min="1023" max="1023" width="4.85546875" customWidth="1"/>
    <col min="1024" max="1024" width="39.42578125" customWidth="1"/>
    <col min="1025" max="1025" width="13.140625" customWidth="1"/>
    <col min="1026" max="1026" width="12.28515625" customWidth="1"/>
    <col min="1027" max="1027" width="13.140625" customWidth="1"/>
    <col min="1028" max="1028" width="13.85546875" customWidth="1"/>
    <col min="1029" max="1029" width="14" customWidth="1"/>
    <col min="1030" max="1030" width="10.85546875" customWidth="1"/>
    <col min="1279" max="1279" width="4.85546875" customWidth="1"/>
    <col min="1280" max="1280" width="39.42578125" customWidth="1"/>
    <col min="1281" max="1281" width="13.140625" customWidth="1"/>
    <col min="1282" max="1282" width="12.28515625" customWidth="1"/>
    <col min="1283" max="1283" width="13.140625" customWidth="1"/>
    <col min="1284" max="1284" width="13.85546875" customWidth="1"/>
    <col min="1285" max="1285" width="14" customWidth="1"/>
    <col min="1286" max="1286" width="10.85546875" customWidth="1"/>
    <col min="1535" max="1535" width="4.85546875" customWidth="1"/>
    <col min="1536" max="1536" width="39.42578125" customWidth="1"/>
    <col min="1537" max="1537" width="13.140625" customWidth="1"/>
    <col min="1538" max="1538" width="12.28515625" customWidth="1"/>
    <col min="1539" max="1539" width="13.140625" customWidth="1"/>
    <col min="1540" max="1540" width="13.85546875" customWidth="1"/>
    <col min="1541" max="1541" width="14" customWidth="1"/>
    <col min="1542" max="1542" width="10.85546875" customWidth="1"/>
    <col min="1791" max="1791" width="4.85546875" customWidth="1"/>
    <col min="1792" max="1792" width="39.42578125" customWidth="1"/>
    <col min="1793" max="1793" width="13.140625" customWidth="1"/>
    <col min="1794" max="1794" width="12.28515625" customWidth="1"/>
    <col min="1795" max="1795" width="13.140625" customWidth="1"/>
    <col min="1796" max="1796" width="13.85546875" customWidth="1"/>
    <col min="1797" max="1797" width="14" customWidth="1"/>
    <col min="1798" max="1798" width="10.85546875" customWidth="1"/>
    <col min="2047" max="2047" width="4.85546875" customWidth="1"/>
    <col min="2048" max="2048" width="39.42578125" customWidth="1"/>
    <col min="2049" max="2049" width="13.140625" customWidth="1"/>
    <col min="2050" max="2050" width="12.28515625" customWidth="1"/>
    <col min="2051" max="2051" width="13.140625" customWidth="1"/>
    <col min="2052" max="2052" width="13.85546875" customWidth="1"/>
    <col min="2053" max="2053" width="14" customWidth="1"/>
    <col min="2054" max="2054" width="10.85546875" customWidth="1"/>
    <col min="2303" max="2303" width="4.85546875" customWidth="1"/>
    <col min="2304" max="2304" width="39.42578125" customWidth="1"/>
    <col min="2305" max="2305" width="13.140625" customWidth="1"/>
    <col min="2306" max="2306" width="12.28515625" customWidth="1"/>
    <col min="2307" max="2307" width="13.140625" customWidth="1"/>
    <col min="2308" max="2308" width="13.85546875" customWidth="1"/>
    <col min="2309" max="2309" width="14" customWidth="1"/>
    <col min="2310" max="2310" width="10.85546875" customWidth="1"/>
    <col min="2559" max="2559" width="4.85546875" customWidth="1"/>
    <col min="2560" max="2560" width="39.42578125" customWidth="1"/>
    <col min="2561" max="2561" width="13.140625" customWidth="1"/>
    <col min="2562" max="2562" width="12.28515625" customWidth="1"/>
    <col min="2563" max="2563" width="13.140625" customWidth="1"/>
    <col min="2564" max="2564" width="13.85546875" customWidth="1"/>
    <col min="2565" max="2565" width="14" customWidth="1"/>
    <col min="2566" max="2566" width="10.85546875" customWidth="1"/>
    <col min="2815" max="2815" width="4.85546875" customWidth="1"/>
    <col min="2816" max="2816" width="39.42578125" customWidth="1"/>
    <col min="2817" max="2817" width="13.140625" customWidth="1"/>
    <col min="2818" max="2818" width="12.28515625" customWidth="1"/>
    <col min="2819" max="2819" width="13.140625" customWidth="1"/>
    <col min="2820" max="2820" width="13.85546875" customWidth="1"/>
    <col min="2821" max="2821" width="14" customWidth="1"/>
    <col min="2822" max="2822" width="10.85546875" customWidth="1"/>
    <col min="3071" max="3071" width="4.85546875" customWidth="1"/>
    <col min="3072" max="3072" width="39.42578125" customWidth="1"/>
    <col min="3073" max="3073" width="13.140625" customWidth="1"/>
    <col min="3074" max="3074" width="12.28515625" customWidth="1"/>
    <col min="3075" max="3075" width="13.140625" customWidth="1"/>
    <col min="3076" max="3076" width="13.85546875" customWidth="1"/>
    <col min="3077" max="3077" width="14" customWidth="1"/>
    <col min="3078" max="3078" width="10.85546875" customWidth="1"/>
    <col min="3327" max="3327" width="4.85546875" customWidth="1"/>
    <col min="3328" max="3328" width="39.42578125" customWidth="1"/>
    <col min="3329" max="3329" width="13.140625" customWidth="1"/>
    <col min="3330" max="3330" width="12.28515625" customWidth="1"/>
    <col min="3331" max="3331" width="13.140625" customWidth="1"/>
    <col min="3332" max="3332" width="13.85546875" customWidth="1"/>
    <col min="3333" max="3333" width="14" customWidth="1"/>
    <col min="3334" max="3334" width="10.85546875" customWidth="1"/>
    <col min="3583" max="3583" width="4.85546875" customWidth="1"/>
    <col min="3584" max="3584" width="39.42578125" customWidth="1"/>
    <col min="3585" max="3585" width="13.140625" customWidth="1"/>
    <col min="3586" max="3586" width="12.28515625" customWidth="1"/>
    <col min="3587" max="3587" width="13.140625" customWidth="1"/>
    <col min="3588" max="3588" width="13.85546875" customWidth="1"/>
    <col min="3589" max="3589" width="14" customWidth="1"/>
    <col min="3590" max="3590" width="10.85546875" customWidth="1"/>
    <col min="3839" max="3839" width="4.85546875" customWidth="1"/>
    <col min="3840" max="3840" width="39.42578125" customWidth="1"/>
    <col min="3841" max="3841" width="13.140625" customWidth="1"/>
    <col min="3842" max="3842" width="12.28515625" customWidth="1"/>
    <col min="3843" max="3843" width="13.140625" customWidth="1"/>
    <col min="3844" max="3844" width="13.85546875" customWidth="1"/>
    <col min="3845" max="3845" width="14" customWidth="1"/>
    <col min="3846" max="3846" width="10.85546875" customWidth="1"/>
    <col min="4095" max="4095" width="4.85546875" customWidth="1"/>
    <col min="4096" max="4096" width="39.42578125" customWidth="1"/>
    <col min="4097" max="4097" width="13.140625" customWidth="1"/>
    <col min="4098" max="4098" width="12.28515625" customWidth="1"/>
    <col min="4099" max="4099" width="13.140625" customWidth="1"/>
    <col min="4100" max="4100" width="13.85546875" customWidth="1"/>
    <col min="4101" max="4101" width="14" customWidth="1"/>
    <col min="4102" max="4102" width="10.85546875" customWidth="1"/>
    <col min="4351" max="4351" width="4.85546875" customWidth="1"/>
    <col min="4352" max="4352" width="39.42578125" customWidth="1"/>
    <col min="4353" max="4353" width="13.140625" customWidth="1"/>
    <col min="4354" max="4354" width="12.28515625" customWidth="1"/>
    <col min="4355" max="4355" width="13.140625" customWidth="1"/>
    <col min="4356" max="4356" width="13.85546875" customWidth="1"/>
    <col min="4357" max="4357" width="14" customWidth="1"/>
    <col min="4358" max="4358" width="10.85546875" customWidth="1"/>
    <col min="4607" max="4607" width="4.85546875" customWidth="1"/>
    <col min="4608" max="4608" width="39.42578125" customWidth="1"/>
    <col min="4609" max="4609" width="13.140625" customWidth="1"/>
    <col min="4610" max="4610" width="12.28515625" customWidth="1"/>
    <col min="4611" max="4611" width="13.140625" customWidth="1"/>
    <col min="4612" max="4612" width="13.85546875" customWidth="1"/>
    <col min="4613" max="4613" width="14" customWidth="1"/>
    <col min="4614" max="4614" width="10.85546875" customWidth="1"/>
    <col min="4863" max="4863" width="4.85546875" customWidth="1"/>
    <col min="4864" max="4864" width="39.42578125" customWidth="1"/>
    <col min="4865" max="4865" width="13.140625" customWidth="1"/>
    <col min="4866" max="4866" width="12.28515625" customWidth="1"/>
    <col min="4867" max="4867" width="13.140625" customWidth="1"/>
    <col min="4868" max="4868" width="13.85546875" customWidth="1"/>
    <col min="4869" max="4869" width="14" customWidth="1"/>
    <col min="4870" max="4870" width="10.85546875" customWidth="1"/>
    <col min="5119" max="5119" width="4.85546875" customWidth="1"/>
    <col min="5120" max="5120" width="39.42578125" customWidth="1"/>
    <col min="5121" max="5121" width="13.140625" customWidth="1"/>
    <col min="5122" max="5122" width="12.28515625" customWidth="1"/>
    <col min="5123" max="5123" width="13.140625" customWidth="1"/>
    <col min="5124" max="5124" width="13.85546875" customWidth="1"/>
    <col min="5125" max="5125" width="14" customWidth="1"/>
    <col min="5126" max="5126" width="10.85546875" customWidth="1"/>
    <col min="5375" max="5375" width="4.85546875" customWidth="1"/>
    <col min="5376" max="5376" width="39.42578125" customWidth="1"/>
    <col min="5377" max="5377" width="13.140625" customWidth="1"/>
    <col min="5378" max="5378" width="12.28515625" customWidth="1"/>
    <col min="5379" max="5379" width="13.140625" customWidth="1"/>
    <col min="5380" max="5380" width="13.85546875" customWidth="1"/>
    <col min="5381" max="5381" width="14" customWidth="1"/>
    <col min="5382" max="5382" width="10.85546875" customWidth="1"/>
    <col min="5631" max="5631" width="4.85546875" customWidth="1"/>
    <col min="5632" max="5632" width="39.42578125" customWidth="1"/>
    <col min="5633" max="5633" width="13.140625" customWidth="1"/>
    <col min="5634" max="5634" width="12.28515625" customWidth="1"/>
    <col min="5635" max="5635" width="13.140625" customWidth="1"/>
    <col min="5636" max="5636" width="13.85546875" customWidth="1"/>
    <col min="5637" max="5637" width="14" customWidth="1"/>
    <col min="5638" max="5638" width="10.85546875" customWidth="1"/>
    <col min="5887" max="5887" width="4.85546875" customWidth="1"/>
    <col min="5888" max="5888" width="39.42578125" customWidth="1"/>
    <col min="5889" max="5889" width="13.140625" customWidth="1"/>
    <col min="5890" max="5890" width="12.28515625" customWidth="1"/>
    <col min="5891" max="5891" width="13.140625" customWidth="1"/>
    <col min="5892" max="5892" width="13.85546875" customWidth="1"/>
    <col min="5893" max="5893" width="14" customWidth="1"/>
    <col min="5894" max="5894" width="10.85546875" customWidth="1"/>
    <col min="6143" max="6143" width="4.85546875" customWidth="1"/>
    <col min="6144" max="6144" width="39.42578125" customWidth="1"/>
    <col min="6145" max="6145" width="13.140625" customWidth="1"/>
    <col min="6146" max="6146" width="12.28515625" customWidth="1"/>
    <col min="6147" max="6147" width="13.140625" customWidth="1"/>
    <col min="6148" max="6148" width="13.85546875" customWidth="1"/>
    <col min="6149" max="6149" width="14" customWidth="1"/>
    <col min="6150" max="6150" width="10.85546875" customWidth="1"/>
    <col min="6399" max="6399" width="4.85546875" customWidth="1"/>
    <col min="6400" max="6400" width="39.42578125" customWidth="1"/>
    <col min="6401" max="6401" width="13.140625" customWidth="1"/>
    <col min="6402" max="6402" width="12.28515625" customWidth="1"/>
    <col min="6403" max="6403" width="13.140625" customWidth="1"/>
    <col min="6404" max="6404" width="13.85546875" customWidth="1"/>
    <col min="6405" max="6405" width="14" customWidth="1"/>
    <col min="6406" max="6406" width="10.85546875" customWidth="1"/>
    <col min="6655" max="6655" width="4.85546875" customWidth="1"/>
    <col min="6656" max="6656" width="39.42578125" customWidth="1"/>
    <col min="6657" max="6657" width="13.140625" customWidth="1"/>
    <col min="6658" max="6658" width="12.28515625" customWidth="1"/>
    <col min="6659" max="6659" width="13.140625" customWidth="1"/>
    <col min="6660" max="6660" width="13.85546875" customWidth="1"/>
    <col min="6661" max="6661" width="14" customWidth="1"/>
    <col min="6662" max="6662" width="10.85546875" customWidth="1"/>
    <col min="6911" max="6911" width="4.85546875" customWidth="1"/>
    <col min="6912" max="6912" width="39.42578125" customWidth="1"/>
    <col min="6913" max="6913" width="13.140625" customWidth="1"/>
    <col min="6914" max="6914" width="12.28515625" customWidth="1"/>
    <col min="6915" max="6915" width="13.140625" customWidth="1"/>
    <col min="6916" max="6916" width="13.85546875" customWidth="1"/>
    <col min="6917" max="6917" width="14" customWidth="1"/>
    <col min="6918" max="6918" width="10.85546875" customWidth="1"/>
    <col min="7167" max="7167" width="4.85546875" customWidth="1"/>
    <col min="7168" max="7168" width="39.42578125" customWidth="1"/>
    <col min="7169" max="7169" width="13.140625" customWidth="1"/>
    <col min="7170" max="7170" width="12.28515625" customWidth="1"/>
    <col min="7171" max="7171" width="13.140625" customWidth="1"/>
    <col min="7172" max="7172" width="13.85546875" customWidth="1"/>
    <col min="7173" max="7173" width="14" customWidth="1"/>
    <col min="7174" max="7174" width="10.85546875" customWidth="1"/>
    <col min="7423" max="7423" width="4.85546875" customWidth="1"/>
    <col min="7424" max="7424" width="39.42578125" customWidth="1"/>
    <col min="7425" max="7425" width="13.140625" customWidth="1"/>
    <col min="7426" max="7426" width="12.28515625" customWidth="1"/>
    <col min="7427" max="7427" width="13.140625" customWidth="1"/>
    <col min="7428" max="7428" width="13.85546875" customWidth="1"/>
    <col min="7429" max="7429" width="14" customWidth="1"/>
    <col min="7430" max="7430" width="10.85546875" customWidth="1"/>
    <col min="7679" max="7679" width="4.85546875" customWidth="1"/>
    <col min="7680" max="7680" width="39.42578125" customWidth="1"/>
    <col min="7681" max="7681" width="13.140625" customWidth="1"/>
    <col min="7682" max="7682" width="12.28515625" customWidth="1"/>
    <col min="7683" max="7683" width="13.140625" customWidth="1"/>
    <col min="7684" max="7684" width="13.85546875" customWidth="1"/>
    <col min="7685" max="7685" width="14" customWidth="1"/>
    <col min="7686" max="7686" width="10.85546875" customWidth="1"/>
    <col min="7935" max="7935" width="4.85546875" customWidth="1"/>
    <col min="7936" max="7936" width="39.42578125" customWidth="1"/>
    <col min="7937" max="7937" width="13.140625" customWidth="1"/>
    <col min="7938" max="7938" width="12.28515625" customWidth="1"/>
    <col min="7939" max="7939" width="13.140625" customWidth="1"/>
    <col min="7940" max="7940" width="13.85546875" customWidth="1"/>
    <col min="7941" max="7941" width="14" customWidth="1"/>
    <col min="7942" max="7942" width="10.85546875" customWidth="1"/>
    <col min="8191" max="8191" width="4.85546875" customWidth="1"/>
    <col min="8192" max="8192" width="39.42578125" customWidth="1"/>
    <col min="8193" max="8193" width="13.140625" customWidth="1"/>
    <col min="8194" max="8194" width="12.28515625" customWidth="1"/>
    <col min="8195" max="8195" width="13.140625" customWidth="1"/>
    <col min="8196" max="8196" width="13.85546875" customWidth="1"/>
    <col min="8197" max="8197" width="14" customWidth="1"/>
    <col min="8198" max="8198" width="10.85546875" customWidth="1"/>
    <col min="8447" max="8447" width="4.85546875" customWidth="1"/>
    <col min="8448" max="8448" width="39.42578125" customWidth="1"/>
    <col min="8449" max="8449" width="13.140625" customWidth="1"/>
    <col min="8450" max="8450" width="12.28515625" customWidth="1"/>
    <col min="8451" max="8451" width="13.140625" customWidth="1"/>
    <col min="8452" max="8452" width="13.85546875" customWidth="1"/>
    <col min="8453" max="8453" width="14" customWidth="1"/>
    <col min="8454" max="8454" width="10.85546875" customWidth="1"/>
    <col min="8703" max="8703" width="4.85546875" customWidth="1"/>
    <col min="8704" max="8704" width="39.42578125" customWidth="1"/>
    <col min="8705" max="8705" width="13.140625" customWidth="1"/>
    <col min="8706" max="8706" width="12.28515625" customWidth="1"/>
    <col min="8707" max="8707" width="13.140625" customWidth="1"/>
    <col min="8708" max="8708" width="13.85546875" customWidth="1"/>
    <col min="8709" max="8709" width="14" customWidth="1"/>
    <col min="8710" max="8710" width="10.85546875" customWidth="1"/>
    <col min="8959" max="8959" width="4.85546875" customWidth="1"/>
    <col min="8960" max="8960" width="39.42578125" customWidth="1"/>
    <col min="8961" max="8961" width="13.140625" customWidth="1"/>
    <col min="8962" max="8962" width="12.28515625" customWidth="1"/>
    <col min="8963" max="8963" width="13.140625" customWidth="1"/>
    <col min="8964" max="8964" width="13.85546875" customWidth="1"/>
    <col min="8965" max="8965" width="14" customWidth="1"/>
    <col min="8966" max="8966" width="10.85546875" customWidth="1"/>
    <col min="9215" max="9215" width="4.85546875" customWidth="1"/>
    <col min="9216" max="9216" width="39.42578125" customWidth="1"/>
    <col min="9217" max="9217" width="13.140625" customWidth="1"/>
    <col min="9218" max="9218" width="12.28515625" customWidth="1"/>
    <col min="9219" max="9219" width="13.140625" customWidth="1"/>
    <col min="9220" max="9220" width="13.85546875" customWidth="1"/>
    <col min="9221" max="9221" width="14" customWidth="1"/>
    <col min="9222" max="9222" width="10.85546875" customWidth="1"/>
    <col min="9471" max="9471" width="4.85546875" customWidth="1"/>
    <col min="9472" max="9472" width="39.42578125" customWidth="1"/>
    <col min="9473" max="9473" width="13.140625" customWidth="1"/>
    <col min="9474" max="9474" width="12.28515625" customWidth="1"/>
    <col min="9475" max="9475" width="13.140625" customWidth="1"/>
    <col min="9476" max="9476" width="13.85546875" customWidth="1"/>
    <col min="9477" max="9477" width="14" customWidth="1"/>
    <col min="9478" max="9478" width="10.85546875" customWidth="1"/>
    <col min="9727" max="9727" width="4.85546875" customWidth="1"/>
    <col min="9728" max="9728" width="39.42578125" customWidth="1"/>
    <col min="9729" max="9729" width="13.140625" customWidth="1"/>
    <col min="9730" max="9730" width="12.28515625" customWidth="1"/>
    <col min="9731" max="9731" width="13.140625" customWidth="1"/>
    <col min="9732" max="9732" width="13.85546875" customWidth="1"/>
    <col min="9733" max="9733" width="14" customWidth="1"/>
    <col min="9734" max="9734" width="10.85546875" customWidth="1"/>
    <col min="9983" max="9983" width="4.85546875" customWidth="1"/>
    <col min="9984" max="9984" width="39.42578125" customWidth="1"/>
    <col min="9985" max="9985" width="13.140625" customWidth="1"/>
    <col min="9986" max="9986" width="12.28515625" customWidth="1"/>
    <col min="9987" max="9987" width="13.140625" customWidth="1"/>
    <col min="9988" max="9988" width="13.85546875" customWidth="1"/>
    <col min="9989" max="9989" width="14" customWidth="1"/>
    <col min="9990" max="9990" width="10.85546875" customWidth="1"/>
    <col min="10239" max="10239" width="4.85546875" customWidth="1"/>
    <col min="10240" max="10240" width="39.42578125" customWidth="1"/>
    <col min="10241" max="10241" width="13.140625" customWidth="1"/>
    <col min="10242" max="10242" width="12.28515625" customWidth="1"/>
    <col min="10243" max="10243" width="13.140625" customWidth="1"/>
    <col min="10244" max="10244" width="13.85546875" customWidth="1"/>
    <col min="10245" max="10245" width="14" customWidth="1"/>
    <col min="10246" max="10246" width="10.85546875" customWidth="1"/>
    <col min="10495" max="10495" width="4.85546875" customWidth="1"/>
    <col min="10496" max="10496" width="39.42578125" customWidth="1"/>
    <col min="10497" max="10497" width="13.140625" customWidth="1"/>
    <col min="10498" max="10498" width="12.28515625" customWidth="1"/>
    <col min="10499" max="10499" width="13.140625" customWidth="1"/>
    <col min="10500" max="10500" width="13.85546875" customWidth="1"/>
    <col min="10501" max="10501" width="14" customWidth="1"/>
    <col min="10502" max="10502" width="10.85546875" customWidth="1"/>
    <col min="10751" max="10751" width="4.85546875" customWidth="1"/>
    <col min="10752" max="10752" width="39.42578125" customWidth="1"/>
    <col min="10753" max="10753" width="13.140625" customWidth="1"/>
    <col min="10754" max="10754" width="12.28515625" customWidth="1"/>
    <col min="10755" max="10755" width="13.140625" customWidth="1"/>
    <col min="10756" max="10756" width="13.85546875" customWidth="1"/>
    <col min="10757" max="10757" width="14" customWidth="1"/>
    <col min="10758" max="10758" width="10.85546875" customWidth="1"/>
    <col min="11007" max="11007" width="4.85546875" customWidth="1"/>
    <col min="11008" max="11008" width="39.42578125" customWidth="1"/>
    <col min="11009" max="11009" width="13.140625" customWidth="1"/>
    <col min="11010" max="11010" width="12.28515625" customWidth="1"/>
    <col min="11011" max="11011" width="13.140625" customWidth="1"/>
    <col min="11012" max="11012" width="13.85546875" customWidth="1"/>
    <col min="11013" max="11013" width="14" customWidth="1"/>
    <col min="11014" max="11014" width="10.85546875" customWidth="1"/>
    <col min="11263" max="11263" width="4.85546875" customWidth="1"/>
    <col min="11264" max="11264" width="39.42578125" customWidth="1"/>
    <col min="11265" max="11265" width="13.140625" customWidth="1"/>
    <col min="11266" max="11266" width="12.28515625" customWidth="1"/>
    <col min="11267" max="11267" width="13.140625" customWidth="1"/>
    <col min="11268" max="11268" width="13.85546875" customWidth="1"/>
    <col min="11269" max="11269" width="14" customWidth="1"/>
    <col min="11270" max="11270" width="10.85546875" customWidth="1"/>
    <col min="11519" max="11519" width="4.85546875" customWidth="1"/>
    <col min="11520" max="11520" width="39.42578125" customWidth="1"/>
    <col min="11521" max="11521" width="13.140625" customWidth="1"/>
    <col min="11522" max="11522" width="12.28515625" customWidth="1"/>
    <col min="11523" max="11523" width="13.140625" customWidth="1"/>
    <col min="11524" max="11524" width="13.85546875" customWidth="1"/>
    <col min="11525" max="11525" width="14" customWidth="1"/>
    <col min="11526" max="11526" width="10.85546875" customWidth="1"/>
    <col min="11775" max="11775" width="4.85546875" customWidth="1"/>
    <col min="11776" max="11776" width="39.42578125" customWidth="1"/>
    <col min="11777" max="11777" width="13.140625" customWidth="1"/>
    <col min="11778" max="11778" width="12.28515625" customWidth="1"/>
    <col min="11779" max="11779" width="13.140625" customWidth="1"/>
    <col min="11780" max="11780" width="13.85546875" customWidth="1"/>
    <col min="11781" max="11781" width="14" customWidth="1"/>
    <col min="11782" max="11782" width="10.85546875" customWidth="1"/>
    <col min="12031" max="12031" width="4.85546875" customWidth="1"/>
    <col min="12032" max="12032" width="39.42578125" customWidth="1"/>
    <col min="12033" max="12033" width="13.140625" customWidth="1"/>
    <col min="12034" max="12034" width="12.28515625" customWidth="1"/>
    <col min="12035" max="12035" width="13.140625" customWidth="1"/>
    <col min="12036" max="12036" width="13.85546875" customWidth="1"/>
    <col min="12037" max="12037" width="14" customWidth="1"/>
    <col min="12038" max="12038" width="10.85546875" customWidth="1"/>
    <col min="12287" max="12287" width="4.85546875" customWidth="1"/>
    <col min="12288" max="12288" width="39.42578125" customWidth="1"/>
    <col min="12289" max="12289" width="13.140625" customWidth="1"/>
    <col min="12290" max="12290" width="12.28515625" customWidth="1"/>
    <col min="12291" max="12291" width="13.140625" customWidth="1"/>
    <col min="12292" max="12292" width="13.85546875" customWidth="1"/>
    <col min="12293" max="12293" width="14" customWidth="1"/>
    <col min="12294" max="12294" width="10.85546875" customWidth="1"/>
    <col min="12543" max="12543" width="4.85546875" customWidth="1"/>
    <col min="12544" max="12544" width="39.42578125" customWidth="1"/>
    <col min="12545" max="12545" width="13.140625" customWidth="1"/>
    <col min="12546" max="12546" width="12.28515625" customWidth="1"/>
    <col min="12547" max="12547" width="13.140625" customWidth="1"/>
    <col min="12548" max="12548" width="13.85546875" customWidth="1"/>
    <col min="12549" max="12549" width="14" customWidth="1"/>
    <col min="12550" max="12550" width="10.85546875" customWidth="1"/>
    <col min="12799" max="12799" width="4.85546875" customWidth="1"/>
    <col min="12800" max="12800" width="39.42578125" customWidth="1"/>
    <col min="12801" max="12801" width="13.140625" customWidth="1"/>
    <col min="12802" max="12802" width="12.28515625" customWidth="1"/>
    <col min="12803" max="12803" width="13.140625" customWidth="1"/>
    <col min="12804" max="12804" width="13.85546875" customWidth="1"/>
    <col min="12805" max="12805" width="14" customWidth="1"/>
    <col min="12806" max="12806" width="10.85546875" customWidth="1"/>
    <col min="13055" max="13055" width="4.85546875" customWidth="1"/>
    <col min="13056" max="13056" width="39.42578125" customWidth="1"/>
    <col min="13057" max="13057" width="13.140625" customWidth="1"/>
    <col min="13058" max="13058" width="12.28515625" customWidth="1"/>
    <col min="13059" max="13059" width="13.140625" customWidth="1"/>
    <col min="13060" max="13060" width="13.85546875" customWidth="1"/>
    <col min="13061" max="13061" width="14" customWidth="1"/>
    <col min="13062" max="13062" width="10.85546875" customWidth="1"/>
    <col min="13311" max="13311" width="4.85546875" customWidth="1"/>
    <col min="13312" max="13312" width="39.42578125" customWidth="1"/>
    <col min="13313" max="13313" width="13.140625" customWidth="1"/>
    <col min="13314" max="13314" width="12.28515625" customWidth="1"/>
    <col min="13315" max="13315" width="13.140625" customWidth="1"/>
    <col min="13316" max="13316" width="13.85546875" customWidth="1"/>
    <col min="13317" max="13317" width="14" customWidth="1"/>
    <col min="13318" max="13318" width="10.85546875" customWidth="1"/>
    <col min="13567" max="13567" width="4.85546875" customWidth="1"/>
    <col min="13568" max="13568" width="39.42578125" customWidth="1"/>
    <col min="13569" max="13569" width="13.140625" customWidth="1"/>
    <col min="13570" max="13570" width="12.28515625" customWidth="1"/>
    <col min="13571" max="13571" width="13.140625" customWidth="1"/>
    <col min="13572" max="13572" width="13.85546875" customWidth="1"/>
    <col min="13573" max="13573" width="14" customWidth="1"/>
    <col min="13574" max="13574" width="10.85546875" customWidth="1"/>
    <col min="13823" max="13823" width="4.85546875" customWidth="1"/>
    <col min="13824" max="13824" width="39.42578125" customWidth="1"/>
    <col min="13825" max="13825" width="13.140625" customWidth="1"/>
    <col min="13826" max="13826" width="12.28515625" customWidth="1"/>
    <col min="13827" max="13827" width="13.140625" customWidth="1"/>
    <col min="13828" max="13828" width="13.85546875" customWidth="1"/>
    <col min="13829" max="13829" width="14" customWidth="1"/>
    <col min="13830" max="13830" width="10.85546875" customWidth="1"/>
    <col min="14079" max="14079" width="4.85546875" customWidth="1"/>
    <col min="14080" max="14080" width="39.42578125" customWidth="1"/>
    <col min="14081" max="14081" width="13.140625" customWidth="1"/>
    <col min="14082" max="14082" width="12.28515625" customWidth="1"/>
    <col min="14083" max="14083" width="13.140625" customWidth="1"/>
    <col min="14084" max="14084" width="13.85546875" customWidth="1"/>
    <col min="14085" max="14085" width="14" customWidth="1"/>
    <col min="14086" max="14086" width="10.85546875" customWidth="1"/>
    <col min="14335" max="14335" width="4.85546875" customWidth="1"/>
    <col min="14336" max="14336" width="39.42578125" customWidth="1"/>
    <col min="14337" max="14337" width="13.140625" customWidth="1"/>
    <col min="14338" max="14338" width="12.28515625" customWidth="1"/>
    <col min="14339" max="14339" width="13.140625" customWidth="1"/>
    <col min="14340" max="14340" width="13.85546875" customWidth="1"/>
    <col min="14341" max="14341" width="14" customWidth="1"/>
    <col min="14342" max="14342" width="10.85546875" customWidth="1"/>
    <col min="14591" max="14591" width="4.85546875" customWidth="1"/>
    <col min="14592" max="14592" width="39.42578125" customWidth="1"/>
    <col min="14593" max="14593" width="13.140625" customWidth="1"/>
    <col min="14594" max="14594" width="12.28515625" customWidth="1"/>
    <col min="14595" max="14595" width="13.140625" customWidth="1"/>
    <col min="14596" max="14596" width="13.85546875" customWidth="1"/>
    <col min="14597" max="14597" width="14" customWidth="1"/>
    <col min="14598" max="14598" width="10.85546875" customWidth="1"/>
    <col min="14847" max="14847" width="4.85546875" customWidth="1"/>
    <col min="14848" max="14848" width="39.42578125" customWidth="1"/>
    <col min="14849" max="14849" width="13.140625" customWidth="1"/>
    <col min="14850" max="14850" width="12.28515625" customWidth="1"/>
    <col min="14851" max="14851" width="13.140625" customWidth="1"/>
    <col min="14852" max="14852" width="13.85546875" customWidth="1"/>
    <col min="14853" max="14853" width="14" customWidth="1"/>
    <col min="14854" max="14854" width="10.85546875" customWidth="1"/>
    <col min="15103" max="15103" width="4.85546875" customWidth="1"/>
    <col min="15104" max="15104" width="39.42578125" customWidth="1"/>
    <col min="15105" max="15105" width="13.140625" customWidth="1"/>
    <col min="15106" max="15106" width="12.28515625" customWidth="1"/>
    <col min="15107" max="15107" width="13.140625" customWidth="1"/>
    <col min="15108" max="15108" width="13.85546875" customWidth="1"/>
    <col min="15109" max="15109" width="14" customWidth="1"/>
    <col min="15110" max="15110" width="10.85546875" customWidth="1"/>
    <col min="15359" max="15359" width="4.85546875" customWidth="1"/>
    <col min="15360" max="15360" width="39.42578125" customWidth="1"/>
    <col min="15361" max="15361" width="13.140625" customWidth="1"/>
    <col min="15362" max="15362" width="12.28515625" customWidth="1"/>
    <col min="15363" max="15363" width="13.140625" customWidth="1"/>
    <col min="15364" max="15364" width="13.85546875" customWidth="1"/>
    <col min="15365" max="15365" width="14" customWidth="1"/>
    <col min="15366" max="15366" width="10.85546875" customWidth="1"/>
    <col min="15615" max="15615" width="4.85546875" customWidth="1"/>
    <col min="15616" max="15616" width="39.42578125" customWidth="1"/>
    <col min="15617" max="15617" width="13.140625" customWidth="1"/>
    <col min="15618" max="15618" width="12.28515625" customWidth="1"/>
    <col min="15619" max="15619" width="13.140625" customWidth="1"/>
    <col min="15620" max="15620" width="13.85546875" customWidth="1"/>
    <col min="15621" max="15621" width="14" customWidth="1"/>
    <col min="15622" max="15622" width="10.85546875" customWidth="1"/>
    <col min="15871" max="15871" width="4.85546875" customWidth="1"/>
    <col min="15872" max="15872" width="39.42578125" customWidth="1"/>
    <col min="15873" max="15873" width="13.140625" customWidth="1"/>
    <col min="15874" max="15874" width="12.28515625" customWidth="1"/>
    <col min="15875" max="15875" width="13.140625" customWidth="1"/>
    <col min="15876" max="15876" width="13.85546875" customWidth="1"/>
    <col min="15877" max="15877" width="14" customWidth="1"/>
    <col min="15878" max="15878" width="10.85546875" customWidth="1"/>
    <col min="16127" max="16127" width="4.85546875" customWidth="1"/>
    <col min="16128" max="16128" width="39.42578125" customWidth="1"/>
    <col min="16129" max="16129" width="13.140625" customWidth="1"/>
    <col min="16130" max="16130" width="12.28515625" customWidth="1"/>
    <col min="16131" max="16131" width="13.140625" customWidth="1"/>
    <col min="16132" max="16132" width="13.85546875" customWidth="1"/>
    <col min="16133" max="16133" width="14" customWidth="1"/>
    <col min="16134" max="16134" width="10.85546875" customWidth="1"/>
  </cols>
  <sheetData>
    <row r="1" spans="1:8" s="2" customFormat="1" ht="16.5">
      <c r="C1" s="2" t="s">
        <v>274</v>
      </c>
      <c r="E1" s="363"/>
    </row>
    <row r="2" spans="1:8" s="35" customFormat="1" ht="16.5" customHeight="1">
      <c r="C2" s="228" t="s">
        <v>257</v>
      </c>
      <c r="E2" s="364"/>
    </row>
    <row r="3" spans="1:8" s="35" customFormat="1" ht="16.5" customHeight="1">
      <c r="C3" s="39" t="s">
        <v>258</v>
      </c>
      <c r="E3" s="364"/>
    </row>
    <row r="4" spans="1:8" s="35" customFormat="1" ht="16.5" customHeight="1">
      <c r="C4" s="39" t="s">
        <v>260</v>
      </c>
      <c r="E4" s="364"/>
    </row>
    <row r="5" spans="1:8" s="35" customFormat="1" ht="16.5" customHeight="1">
      <c r="C5" s="39" t="s">
        <v>261</v>
      </c>
      <c r="E5" s="364"/>
    </row>
    <row r="6" spans="1:8" ht="16.5">
      <c r="D6" s="510"/>
      <c r="E6" s="510"/>
    </row>
    <row r="7" spans="1:8" ht="17.25" customHeight="1">
      <c r="A7" s="145"/>
      <c r="B7" s="146"/>
      <c r="C7" s="147"/>
      <c r="D7" s="509"/>
      <c r="E7" s="509"/>
    </row>
    <row r="8" spans="1:8" s="61" customFormat="1" ht="39" customHeight="1">
      <c r="A8" s="516" t="s">
        <v>275</v>
      </c>
      <c r="B8" s="516"/>
      <c r="C8" s="516"/>
      <c r="D8" s="516"/>
      <c r="E8" s="516"/>
    </row>
    <row r="9" spans="1:8" s="61" customFormat="1" ht="11.25" customHeight="1">
      <c r="A9" s="148"/>
      <c r="B9" s="148"/>
      <c r="C9" s="148"/>
      <c r="D9" s="148"/>
      <c r="E9" s="148"/>
    </row>
    <row r="10" spans="1:8" s="61" customFormat="1" ht="18">
      <c r="A10" s="517" t="s">
        <v>94</v>
      </c>
      <c r="B10" s="517"/>
      <c r="C10" s="517"/>
      <c r="D10" s="517"/>
      <c r="E10" s="517"/>
    </row>
    <row r="11" spans="1:8" s="61" customFormat="1" ht="18">
      <c r="A11" s="316"/>
      <c r="B11" s="316"/>
      <c r="C11" s="316"/>
      <c r="D11" s="316"/>
      <c r="E11" s="316"/>
    </row>
    <row r="12" spans="1:8" s="61" customFormat="1" ht="18.75">
      <c r="A12" s="316"/>
      <c r="B12" s="3" t="s">
        <v>276</v>
      </c>
      <c r="C12" s="316"/>
      <c r="D12" s="316"/>
      <c r="E12" s="316"/>
      <c r="F12" s="316"/>
    </row>
    <row r="13" spans="1:8" s="61" customFormat="1" ht="18.75">
      <c r="A13" s="316"/>
      <c r="B13" s="3" t="s">
        <v>38</v>
      </c>
      <c r="C13" s="316"/>
      <c r="D13" s="316"/>
      <c r="E13" s="316"/>
      <c r="F13" s="316"/>
    </row>
    <row r="14" spans="1:8" s="61" customFormat="1" ht="19.5" customHeight="1" thickBot="1">
      <c r="A14" s="146"/>
      <c r="B14" s="146"/>
      <c r="C14" s="146"/>
      <c r="D14" s="146"/>
      <c r="E14" s="146"/>
      <c r="F14" s="149"/>
    </row>
    <row r="15" spans="1:8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66" t="s">
        <v>20</v>
      </c>
      <c r="F15" s="26"/>
      <c r="G15" s="26"/>
      <c r="H15" s="26"/>
    </row>
    <row r="16" spans="1:8" s="61" customFormat="1" ht="16.5">
      <c r="A16" s="150">
        <v>1</v>
      </c>
      <c r="B16" s="151" t="s">
        <v>95</v>
      </c>
      <c r="C16" s="152">
        <v>1</v>
      </c>
      <c r="D16" s="152">
        <v>178000</v>
      </c>
      <c r="E16" s="381">
        <f t="shared" ref="E16:E25" si="0">SUM(D16*C16)</f>
        <v>178000</v>
      </c>
    </row>
    <row r="17" spans="1:5" s="61" customFormat="1" ht="16.5">
      <c r="A17" s="383">
        <v>2</v>
      </c>
      <c r="B17" s="156" t="s">
        <v>96</v>
      </c>
      <c r="C17" s="153">
        <v>1</v>
      </c>
      <c r="D17" s="153">
        <v>116000</v>
      </c>
      <c r="E17" s="382">
        <f t="shared" si="0"/>
        <v>116000</v>
      </c>
    </row>
    <row r="18" spans="1:5" s="61" customFormat="1" ht="16.5">
      <c r="A18" s="383">
        <v>3</v>
      </c>
      <c r="B18" s="155" t="s">
        <v>97</v>
      </c>
      <c r="C18" s="153">
        <v>1</v>
      </c>
      <c r="D18" s="153">
        <v>104000</v>
      </c>
      <c r="E18" s="382">
        <f t="shared" si="0"/>
        <v>104000</v>
      </c>
    </row>
    <row r="19" spans="1:5" s="61" customFormat="1" ht="33">
      <c r="A19" s="383">
        <v>4</v>
      </c>
      <c r="B19" s="155" t="s">
        <v>98</v>
      </c>
      <c r="C19" s="153">
        <v>1</v>
      </c>
      <c r="D19" s="153">
        <v>104000</v>
      </c>
      <c r="E19" s="382">
        <f t="shared" si="0"/>
        <v>104000</v>
      </c>
    </row>
    <row r="20" spans="1:5" s="61" customFormat="1" ht="33">
      <c r="A20" s="383">
        <v>5</v>
      </c>
      <c r="B20" s="155" t="s">
        <v>99</v>
      </c>
      <c r="C20" s="153">
        <v>1</v>
      </c>
      <c r="D20" s="153">
        <v>104000</v>
      </c>
      <c r="E20" s="382">
        <f t="shared" si="0"/>
        <v>104000</v>
      </c>
    </row>
    <row r="21" spans="1:5" s="61" customFormat="1" ht="16.5">
      <c r="A21" s="383">
        <v>6</v>
      </c>
      <c r="B21" s="155" t="s">
        <v>100</v>
      </c>
      <c r="C21" s="153">
        <v>1.5</v>
      </c>
      <c r="D21" s="153">
        <v>104000</v>
      </c>
      <c r="E21" s="382">
        <f t="shared" si="0"/>
        <v>156000</v>
      </c>
    </row>
    <row r="22" spans="1:5" s="61" customFormat="1" ht="16.5">
      <c r="A22" s="383">
        <v>7</v>
      </c>
      <c r="B22" s="156" t="s">
        <v>101</v>
      </c>
      <c r="C22" s="153">
        <v>1</v>
      </c>
      <c r="D22" s="153">
        <v>100000</v>
      </c>
      <c r="E22" s="382">
        <f t="shared" si="0"/>
        <v>100000</v>
      </c>
    </row>
    <row r="23" spans="1:5" s="61" customFormat="1" ht="16.5">
      <c r="A23" s="383">
        <v>8</v>
      </c>
      <c r="B23" s="156" t="s">
        <v>102</v>
      </c>
      <c r="C23" s="153">
        <v>3</v>
      </c>
      <c r="D23" s="153">
        <v>104000</v>
      </c>
      <c r="E23" s="382">
        <f>SUM(D23*C23)</f>
        <v>312000</v>
      </c>
    </row>
    <row r="24" spans="1:5" s="61" customFormat="1" ht="16.5">
      <c r="A24" s="383">
        <v>9</v>
      </c>
      <c r="B24" s="156" t="s">
        <v>102</v>
      </c>
      <c r="C24" s="153">
        <v>1</v>
      </c>
      <c r="D24" s="153">
        <v>100000</v>
      </c>
      <c r="E24" s="382">
        <f t="shared" si="0"/>
        <v>100000</v>
      </c>
    </row>
    <row r="25" spans="1:5" s="61" customFormat="1" ht="16.5">
      <c r="A25" s="383">
        <v>10</v>
      </c>
      <c r="B25" s="155" t="s">
        <v>103</v>
      </c>
      <c r="C25" s="158">
        <v>1</v>
      </c>
      <c r="D25" s="153">
        <v>135000</v>
      </c>
      <c r="E25" s="382">
        <f t="shared" si="0"/>
        <v>135000</v>
      </c>
    </row>
    <row r="26" spans="1:5" s="61" customFormat="1" ht="16.5">
      <c r="A26" s="383">
        <v>11</v>
      </c>
      <c r="B26" s="155" t="s">
        <v>104</v>
      </c>
      <c r="C26" s="153">
        <v>0.5</v>
      </c>
      <c r="D26" s="153">
        <v>104000</v>
      </c>
      <c r="E26" s="382">
        <f t="shared" ref="E26:E37" si="1">SUM(D26*C26)</f>
        <v>52000</v>
      </c>
    </row>
    <row r="27" spans="1:5" s="61" customFormat="1" ht="33">
      <c r="A27" s="383">
        <v>12</v>
      </c>
      <c r="B27" s="155" t="s">
        <v>105</v>
      </c>
      <c r="C27" s="153">
        <v>1</v>
      </c>
      <c r="D27" s="153">
        <v>104000</v>
      </c>
      <c r="E27" s="382">
        <f t="shared" si="1"/>
        <v>104000</v>
      </c>
    </row>
    <row r="28" spans="1:5" s="61" customFormat="1" ht="16.5">
      <c r="A28" s="383">
        <v>13</v>
      </c>
      <c r="B28" s="155" t="s">
        <v>106</v>
      </c>
      <c r="C28" s="153">
        <v>0.5</v>
      </c>
      <c r="D28" s="153">
        <v>104000</v>
      </c>
      <c r="E28" s="382">
        <f t="shared" si="1"/>
        <v>52000</v>
      </c>
    </row>
    <row r="29" spans="1:5" s="61" customFormat="1" ht="16.5">
      <c r="A29" s="383">
        <v>14</v>
      </c>
      <c r="B29" s="155" t="s">
        <v>107</v>
      </c>
      <c r="C29" s="153">
        <v>0.5</v>
      </c>
      <c r="D29" s="153">
        <v>104000</v>
      </c>
      <c r="E29" s="382">
        <f t="shared" si="1"/>
        <v>52000</v>
      </c>
    </row>
    <row r="30" spans="1:5" s="61" customFormat="1" ht="16.5">
      <c r="A30" s="383">
        <v>15</v>
      </c>
      <c r="B30" s="155" t="s">
        <v>108</v>
      </c>
      <c r="C30" s="153">
        <v>1</v>
      </c>
      <c r="D30" s="153">
        <v>104000</v>
      </c>
      <c r="E30" s="382">
        <f t="shared" si="1"/>
        <v>104000</v>
      </c>
    </row>
    <row r="31" spans="1:5" s="61" customFormat="1" ht="32.25" customHeight="1">
      <c r="A31" s="383">
        <v>16</v>
      </c>
      <c r="B31" s="155" t="s">
        <v>109</v>
      </c>
      <c r="C31" s="153">
        <v>0.5</v>
      </c>
      <c r="D31" s="153">
        <v>104000</v>
      </c>
      <c r="E31" s="382">
        <f t="shared" si="1"/>
        <v>52000</v>
      </c>
    </row>
    <row r="32" spans="1:5" s="61" customFormat="1" ht="16.5">
      <c r="A32" s="383">
        <v>17</v>
      </c>
      <c r="B32" s="155" t="s">
        <v>110</v>
      </c>
      <c r="C32" s="153">
        <v>1</v>
      </c>
      <c r="D32" s="153">
        <v>135000</v>
      </c>
      <c r="E32" s="382">
        <f>SUM(D32*C32)</f>
        <v>135000</v>
      </c>
    </row>
    <row r="33" spans="1:8" s="61" customFormat="1" ht="16.5">
      <c r="A33" s="383">
        <v>18</v>
      </c>
      <c r="B33" s="155" t="s">
        <v>111</v>
      </c>
      <c r="C33" s="153">
        <v>0.5</v>
      </c>
      <c r="D33" s="153">
        <v>104000</v>
      </c>
      <c r="E33" s="382">
        <f>SUM(D33*C33)</f>
        <v>52000</v>
      </c>
    </row>
    <row r="34" spans="1:8" s="61" customFormat="1" ht="16.5">
      <c r="A34" s="383">
        <v>19</v>
      </c>
      <c r="B34" s="155" t="s">
        <v>112</v>
      </c>
      <c r="C34" s="153">
        <v>0.25</v>
      </c>
      <c r="D34" s="153">
        <v>107500</v>
      </c>
      <c r="E34" s="382">
        <f>SUM(D34*C34)</f>
        <v>26875</v>
      </c>
    </row>
    <row r="35" spans="1:8" s="61" customFormat="1" ht="16.5">
      <c r="A35" s="383">
        <v>20</v>
      </c>
      <c r="B35" s="155" t="s">
        <v>113</v>
      </c>
      <c r="C35" s="153">
        <v>0.25</v>
      </c>
      <c r="D35" s="153">
        <v>107500</v>
      </c>
      <c r="E35" s="382">
        <f>SUM(D35*C35)</f>
        <v>26875</v>
      </c>
    </row>
    <row r="36" spans="1:8" s="61" customFormat="1" ht="33">
      <c r="A36" s="383">
        <v>21</v>
      </c>
      <c r="B36" s="155" t="s">
        <v>114</v>
      </c>
      <c r="C36" s="153">
        <v>0.5</v>
      </c>
      <c r="D36" s="153">
        <v>104000</v>
      </c>
      <c r="E36" s="382">
        <f>SUM(D36*C36)</f>
        <v>52000</v>
      </c>
    </row>
    <row r="37" spans="1:8" s="61" customFormat="1" ht="16.5">
      <c r="A37" s="383">
        <v>22</v>
      </c>
      <c r="B37" s="156" t="s">
        <v>115</v>
      </c>
      <c r="C37" s="153">
        <v>2</v>
      </c>
      <c r="D37" s="153">
        <v>100000</v>
      </c>
      <c r="E37" s="382">
        <f t="shared" si="1"/>
        <v>200000</v>
      </c>
    </row>
    <row r="38" spans="1:8" s="61" customFormat="1" ht="16.5">
      <c r="A38" s="383">
        <v>23</v>
      </c>
      <c r="B38" s="155" t="s">
        <v>116</v>
      </c>
      <c r="C38" s="153">
        <v>0.5</v>
      </c>
      <c r="D38" s="153">
        <v>104000</v>
      </c>
      <c r="E38" s="382">
        <f>SUM(D38*C38)</f>
        <v>52000</v>
      </c>
    </row>
    <row r="39" spans="1:8" s="61" customFormat="1" ht="17.25" thickBot="1">
      <c r="A39" s="384">
        <v>24</v>
      </c>
      <c r="B39" s="157" t="s">
        <v>117</v>
      </c>
      <c r="C39" s="159">
        <v>2</v>
      </c>
      <c r="D39" s="159">
        <v>100000</v>
      </c>
      <c r="E39" s="385">
        <f>SUM(D39*C39)</f>
        <v>200000</v>
      </c>
    </row>
    <row r="40" spans="1:8" s="161" customFormat="1" ht="20.100000000000001" customHeight="1" thickBot="1">
      <c r="A40" s="160"/>
      <c r="B40" s="402" t="s">
        <v>118</v>
      </c>
      <c r="C40" s="403">
        <f>SUM(C16:C39)</f>
        <v>23.5</v>
      </c>
      <c r="D40" s="403"/>
      <c r="E40" s="404">
        <f>SUM(E16:E39)</f>
        <v>2569750</v>
      </c>
    </row>
    <row r="41" spans="1:8" s="166" customFormat="1" ht="9.75" customHeight="1">
      <c r="A41" s="162"/>
      <c r="B41" s="163"/>
      <c r="C41" s="164"/>
      <c r="D41" s="164"/>
      <c r="E41" s="164"/>
    </row>
    <row r="42" spans="1:8" s="166" customFormat="1" ht="20.100000000000001" customHeight="1">
      <c r="A42" s="162"/>
      <c r="B42" s="518" t="s">
        <v>119</v>
      </c>
      <c r="C42" s="518"/>
      <c r="D42" s="518"/>
      <c r="E42" s="518"/>
    </row>
    <row r="43" spans="1:8" s="166" customFormat="1" ht="17.25" thickBot="1">
      <c r="A43" s="162"/>
      <c r="B43" s="162"/>
      <c r="C43" s="162"/>
      <c r="D43" s="162"/>
      <c r="E43" s="162"/>
    </row>
    <row r="44" spans="1:8" ht="35.25" thickBot="1">
      <c r="A44" s="239" t="s">
        <v>5</v>
      </c>
      <c r="B44" s="320" t="s">
        <v>6</v>
      </c>
      <c r="C44" s="321" t="s">
        <v>24</v>
      </c>
      <c r="D44" s="321" t="s">
        <v>147</v>
      </c>
      <c r="E44" s="366" t="s">
        <v>20</v>
      </c>
      <c r="F44" s="26"/>
      <c r="G44" s="26"/>
      <c r="H44" s="26"/>
    </row>
    <row r="45" spans="1:8" s="161" customFormat="1" ht="16.5">
      <c r="A45" s="167">
        <v>1</v>
      </c>
      <c r="B45" s="168" t="s">
        <v>120</v>
      </c>
      <c r="C45" s="169">
        <v>1</v>
      </c>
      <c r="D45" s="154">
        <v>120000</v>
      </c>
      <c r="E45" s="386">
        <f>SUM(D45*C45)</f>
        <v>120000</v>
      </c>
    </row>
    <row r="46" spans="1:8" s="161" customFormat="1" ht="16.5">
      <c r="A46" s="170">
        <v>2</v>
      </c>
      <c r="B46" s="171" t="s">
        <v>121</v>
      </c>
      <c r="C46" s="172">
        <v>4</v>
      </c>
      <c r="D46" s="154">
        <v>104000</v>
      </c>
      <c r="E46" s="387">
        <f>SUM(D46*C46)</f>
        <v>416000</v>
      </c>
    </row>
    <row r="47" spans="1:8" s="161" customFormat="1" ht="16.5">
      <c r="A47" s="170">
        <v>3</v>
      </c>
      <c r="B47" s="171" t="s">
        <v>122</v>
      </c>
      <c r="C47" s="172">
        <v>5</v>
      </c>
      <c r="D47" s="154">
        <v>104000</v>
      </c>
      <c r="E47" s="387">
        <f>SUM(D47*C47)</f>
        <v>520000</v>
      </c>
    </row>
    <row r="48" spans="1:8" s="161" customFormat="1" ht="17.25" thickBot="1">
      <c r="A48" s="170">
        <v>4</v>
      </c>
      <c r="B48" s="171" t="s">
        <v>122</v>
      </c>
      <c r="C48" s="172">
        <v>2</v>
      </c>
      <c r="D48" s="154">
        <v>100000</v>
      </c>
      <c r="E48" s="388">
        <f>SUM(D48*C48)</f>
        <v>200000</v>
      </c>
    </row>
    <row r="49" spans="1:8" s="161" customFormat="1" ht="21" customHeight="1" thickBot="1">
      <c r="A49" s="173"/>
      <c r="B49" s="389" t="s">
        <v>118</v>
      </c>
      <c r="C49" s="390">
        <f>SUM(C45:C48)</f>
        <v>12</v>
      </c>
      <c r="D49" s="390"/>
      <c r="E49" s="391">
        <f>SUM(E45:E48)</f>
        <v>1256000</v>
      </c>
    </row>
    <row r="50" spans="1:8" s="161" customFormat="1" ht="15" customHeight="1">
      <c r="A50" s="162"/>
      <c r="B50" s="163"/>
      <c r="C50" s="164"/>
      <c r="D50" s="164"/>
      <c r="E50" s="164"/>
    </row>
    <row r="51" spans="1:8" s="161" customFormat="1" ht="15.75" customHeight="1">
      <c r="A51" s="165"/>
      <c r="B51" s="519" t="s">
        <v>123</v>
      </c>
      <c r="C51" s="519"/>
      <c r="D51" s="519"/>
      <c r="E51" s="519"/>
    </row>
    <row r="52" spans="1:8" s="161" customFormat="1" ht="24" customHeight="1" thickBot="1">
      <c r="A52" s="165"/>
      <c r="B52" s="165"/>
      <c r="C52" s="165"/>
      <c r="D52" s="165"/>
      <c r="E52" s="165"/>
    </row>
    <row r="53" spans="1:8" ht="35.25" thickBot="1">
      <c r="A53" s="239" t="s">
        <v>5</v>
      </c>
      <c r="B53" s="320" t="s">
        <v>6</v>
      </c>
      <c r="C53" s="321" t="s">
        <v>24</v>
      </c>
      <c r="D53" s="321" t="s">
        <v>147</v>
      </c>
      <c r="E53" s="366" t="s">
        <v>20</v>
      </c>
      <c r="F53" s="26"/>
      <c r="G53" s="26"/>
      <c r="H53" s="26"/>
    </row>
    <row r="54" spans="1:8" s="161" customFormat="1" ht="15" customHeight="1">
      <c r="A54" s="167">
        <v>1</v>
      </c>
      <c r="B54" s="168" t="s">
        <v>124</v>
      </c>
      <c r="C54" s="169">
        <v>1</v>
      </c>
      <c r="D54" s="152">
        <v>120000</v>
      </c>
      <c r="E54" s="392">
        <f>SUM(C54*D54)</f>
        <v>120000</v>
      </c>
    </row>
    <row r="55" spans="1:8" s="161" customFormat="1" ht="15" customHeight="1">
      <c r="A55" s="174">
        <v>2</v>
      </c>
      <c r="B55" s="175" t="s">
        <v>255</v>
      </c>
      <c r="C55" s="176">
        <v>1</v>
      </c>
      <c r="D55" s="154">
        <v>108000</v>
      </c>
      <c r="E55" s="387">
        <f>SUM(C55*D55)</f>
        <v>108000</v>
      </c>
    </row>
    <row r="56" spans="1:8" s="161" customFormat="1" ht="15" customHeight="1">
      <c r="A56" s="177">
        <v>3</v>
      </c>
      <c r="B56" s="178" t="s">
        <v>125</v>
      </c>
      <c r="C56" s="179">
        <v>9</v>
      </c>
      <c r="D56" s="154">
        <v>104000</v>
      </c>
      <c r="E56" s="387">
        <f>SUM(C56*D56)</f>
        <v>936000</v>
      </c>
    </row>
    <row r="57" spans="1:8" s="161" customFormat="1" ht="15.75" customHeight="1" thickBot="1">
      <c r="A57" s="177">
        <v>4</v>
      </c>
      <c r="B57" s="178" t="s">
        <v>126</v>
      </c>
      <c r="C57" s="179">
        <v>0.5</v>
      </c>
      <c r="D57" s="154">
        <v>104000</v>
      </c>
      <c r="E57" s="387">
        <f>SUM(C57*D57)</f>
        <v>52000</v>
      </c>
    </row>
    <row r="58" spans="1:8" s="161" customFormat="1" ht="21" customHeight="1" thickBot="1">
      <c r="A58" s="173"/>
      <c r="B58" s="389" t="s">
        <v>118</v>
      </c>
      <c r="C58" s="390">
        <f>SUM(C54:C57)</f>
        <v>11.5</v>
      </c>
      <c r="D58" s="390"/>
      <c r="E58" s="391">
        <f>SUM(E54:E57)</f>
        <v>1216000</v>
      </c>
    </row>
    <row r="59" spans="1:8" s="161" customFormat="1" ht="7.5" customHeight="1">
      <c r="A59" s="165"/>
      <c r="B59" s="165"/>
      <c r="C59" s="165"/>
      <c r="D59" s="165"/>
      <c r="E59" s="165"/>
    </row>
    <row r="60" spans="1:8" s="161" customFormat="1" ht="16.5">
      <c r="A60" s="165"/>
      <c r="B60" s="165"/>
      <c r="C60" s="165"/>
      <c r="D60" s="165"/>
      <c r="E60" s="165"/>
    </row>
    <row r="61" spans="1:8" s="161" customFormat="1" ht="18" customHeight="1">
      <c r="A61" s="165"/>
      <c r="B61" s="165" t="s">
        <v>127</v>
      </c>
      <c r="C61" s="165"/>
      <c r="D61" s="165"/>
      <c r="E61" s="165"/>
    </row>
    <row r="62" spans="1:8" s="161" customFormat="1" ht="17.25" thickBot="1">
      <c r="A62" s="165"/>
      <c r="B62" s="165"/>
      <c r="C62" s="165"/>
      <c r="D62" s="165"/>
      <c r="E62" s="165"/>
    </row>
    <row r="63" spans="1:8" ht="35.25" thickBot="1">
      <c r="A63" s="239" t="s">
        <v>5</v>
      </c>
      <c r="B63" s="320" t="s">
        <v>6</v>
      </c>
      <c r="C63" s="321" t="s">
        <v>24</v>
      </c>
      <c r="D63" s="321" t="s">
        <v>147</v>
      </c>
      <c r="E63" s="366" t="s">
        <v>20</v>
      </c>
      <c r="F63" s="26"/>
      <c r="G63" s="26"/>
      <c r="H63" s="26"/>
    </row>
    <row r="64" spans="1:8" s="161" customFormat="1" ht="16.5">
      <c r="A64" s="167">
        <v>1</v>
      </c>
      <c r="B64" s="168" t="s">
        <v>128</v>
      </c>
      <c r="C64" s="169">
        <v>1</v>
      </c>
      <c r="D64" s="152">
        <v>108000</v>
      </c>
      <c r="E64" s="386">
        <f>SUM(C64*D64)</f>
        <v>108000</v>
      </c>
    </row>
    <row r="65" spans="1:8" s="161" customFormat="1" ht="16.5">
      <c r="A65" s="174">
        <v>2</v>
      </c>
      <c r="B65" s="178" t="s">
        <v>129</v>
      </c>
      <c r="C65" s="179">
        <v>1</v>
      </c>
      <c r="D65" s="154">
        <v>104000</v>
      </c>
      <c r="E65" s="387">
        <f>SUM(C65*D65)</f>
        <v>104000</v>
      </c>
    </row>
    <row r="66" spans="1:8" s="161" customFormat="1" ht="17.25" thickBot="1">
      <c r="A66" s="393">
        <v>3</v>
      </c>
      <c r="B66" s="394" t="s">
        <v>129</v>
      </c>
      <c r="C66" s="395">
        <v>2</v>
      </c>
      <c r="D66" s="380">
        <v>100000</v>
      </c>
      <c r="E66" s="396">
        <f>SUM(C66*D66)</f>
        <v>200000</v>
      </c>
    </row>
    <row r="67" spans="1:8" s="161" customFormat="1" ht="21.75" customHeight="1" thickBot="1">
      <c r="A67" s="173"/>
      <c r="B67" s="389" t="s">
        <v>118</v>
      </c>
      <c r="C67" s="390">
        <f>SUM(C64:C66)</f>
        <v>4</v>
      </c>
      <c r="D67" s="390"/>
      <c r="E67" s="391">
        <f>SUM(E64:E66)</f>
        <v>412000</v>
      </c>
    </row>
    <row r="68" spans="1:8" s="161" customFormat="1" ht="16.5">
      <c r="A68" s="165"/>
      <c r="B68" s="165"/>
      <c r="C68" s="165"/>
      <c r="D68" s="165"/>
      <c r="E68" s="165"/>
    </row>
    <row r="69" spans="1:8" s="161" customFormat="1" ht="14.25" customHeight="1">
      <c r="A69" s="165"/>
      <c r="B69" s="165" t="s">
        <v>130</v>
      </c>
      <c r="C69" s="165"/>
      <c r="D69" s="165"/>
      <c r="E69" s="165"/>
    </row>
    <row r="70" spans="1:8" s="161" customFormat="1" ht="17.25" thickBot="1">
      <c r="A70" s="165"/>
      <c r="B70" s="165"/>
      <c r="C70" s="165"/>
      <c r="D70" s="165"/>
      <c r="E70" s="165"/>
    </row>
    <row r="71" spans="1:8" ht="35.25" thickBot="1">
      <c r="A71" s="239" t="s">
        <v>5</v>
      </c>
      <c r="B71" s="320" t="s">
        <v>6</v>
      </c>
      <c r="C71" s="321" t="s">
        <v>24</v>
      </c>
      <c r="D71" s="321" t="s">
        <v>147</v>
      </c>
      <c r="E71" s="366" t="s">
        <v>20</v>
      </c>
      <c r="F71" s="26"/>
      <c r="G71" s="26"/>
      <c r="H71" s="26"/>
    </row>
    <row r="72" spans="1:8" s="161" customFormat="1" ht="16.5">
      <c r="A72" s="167">
        <v>1</v>
      </c>
      <c r="B72" s="168" t="s">
        <v>128</v>
      </c>
      <c r="C72" s="169">
        <v>1</v>
      </c>
      <c r="D72" s="152">
        <v>108000</v>
      </c>
      <c r="E72" s="386">
        <f>SUM(C72*D72)</f>
        <v>108000</v>
      </c>
    </row>
    <row r="73" spans="1:8" s="161" customFormat="1" ht="17.25" thickBot="1">
      <c r="A73" s="170">
        <v>2</v>
      </c>
      <c r="B73" s="171" t="s">
        <v>131</v>
      </c>
      <c r="C73" s="172">
        <v>1</v>
      </c>
      <c r="D73" s="154">
        <v>100000</v>
      </c>
      <c r="E73" s="388">
        <f>SUM(C73*D73)</f>
        <v>100000</v>
      </c>
    </row>
    <row r="74" spans="1:8" s="161" customFormat="1" ht="17.25" thickBot="1">
      <c r="A74" s="173"/>
      <c r="B74" s="399" t="s">
        <v>118</v>
      </c>
      <c r="C74" s="390">
        <f>SUM(C72:C73)</f>
        <v>2</v>
      </c>
      <c r="D74" s="390">
        <f>SUM(D72:D73)</f>
        <v>208000</v>
      </c>
      <c r="E74" s="391">
        <f>SUM(E72:E73)</f>
        <v>208000</v>
      </c>
    </row>
    <row r="75" spans="1:8" s="161" customFormat="1" ht="17.25" thickBot="1">
      <c r="A75" s="180"/>
      <c r="B75" s="181"/>
      <c r="C75" s="182"/>
      <c r="D75" s="182"/>
      <c r="E75" s="397"/>
    </row>
    <row r="76" spans="1:8" ht="17.25" thickBot="1">
      <c r="A76" s="183"/>
      <c r="B76" s="400" t="s">
        <v>118</v>
      </c>
      <c r="C76" s="401">
        <f>SUM(C40+C49+C58+C67+C74)</f>
        <v>53</v>
      </c>
      <c r="D76" s="401"/>
      <c r="E76" s="398">
        <f>SUM(E40+E49+E58+E67+E74)</f>
        <v>5661750</v>
      </c>
    </row>
    <row r="77" spans="1:8" ht="16.5">
      <c r="A77" s="145"/>
      <c r="B77" s="146"/>
      <c r="C77" s="147"/>
      <c r="D77" s="147"/>
      <c r="E77" s="184"/>
    </row>
    <row r="79" spans="1:8" ht="20.25">
      <c r="A79" s="505" t="s">
        <v>21</v>
      </c>
      <c r="B79" s="505"/>
      <c r="C79" s="81"/>
      <c r="D79" s="311" t="s">
        <v>42</v>
      </c>
      <c r="E79" s="2"/>
    </row>
    <row r="80" spans="1:8" ht="16.5">
      <c r="B80" s="17"/>
      <c r="C80" s="17"/>
      <c r="D80" s="18"/>
      <c r="E80"/>
    </row>
  </sheetData>
  <mergeCells count="7">
    <mergeCell ref="D6:E6"/>
    <mergeCell ref="D7:E7"/>
    <mergeCell ref="A79:B79"/>
    <mergeCell ref="A8:E8"/>
    <mergeCell ref="A10:E10"/>
    <mergeCell ref="B42:E42"/>
    <mergeCell ref="B51:E51"/>
  </mergeCells>
  <pageMargins left="0.31" right="0.2" top="0.31" bottom="0.43" header="0.2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workbookViewId="0">
      <selection activeCell="A30" sqref="A30:XFD30"/>
    </sheetView>
  </sheetViews>
  <sheetFormatPr defaultRowHeight="15"/>
  <cols>
    <col min="1" max="1" width="4.85546875" customWidth="1"/>
    <col min="2" max="2" width="40" customWidth="1"/>
    <col min="3" max="3" width="17.5703125" customWidth="1"/>
    <col min="4" max="4" width="20.5703125" customWidth="1"/>
    <col min="5" max="5" width="15.42578125" customWidth="1"/>
  </cols>
  <sheetData>
    <row r="1" spans="1:8" s="2" customFormat="1" ht="16.5">
      <c r="D1" s="2" t="s">
        <v>278</v>
      </c>
      <c r="E1" s="363"/>
    </row>
    <row r="2" spans="1:8" s="35" customFormat="1" ht="16.5" customHeight="1">
      <c r="D2" s="228" t="s">
        <v>257</v>
      </c>
      <c r="E2" s="364"/>
    </row>
    <row r="3" spans="1:8" s="35" customFormat="1" ht="16.5" customHeight="1">
      <c r="D3" s="39" t="s">
        <v>258</v>
      </c>
      <c r="E3" s="364"/>
    </row>
    <row r="4" spans="1:8" s="35" customFormat="1" ht="16.5" customHeight="1">
      <c r="D4" s="39" t="s">
        <v>260</v>
      </c>
      <c r="E4" s="364"/>
    </row>
    <row r="5" spans="1:8" s="35" customFormat="1" ht="16.5" customHeight="1">
      <c r="D5" s="39" t="s">
        <v>261</v>
      </c>
      <c r="E5" s="364"/>
    </row>
    <row r="6" spans="1:8" s="2" customFormat="1" ht="16.5">
      <c r="C6" s="31"/>
      <c r="D6" s="31"/>
      <c r="E6"/>
      <c r="F6"/>
    </row>
    <row r="7" spans="1:8" s="2" customFormat="1" ht="16.5" customHeight="1">
      <c r="C7" s="509"/>
      <c r="D7" s="509"/>
      <c r="E7" s="20"/>
      <c r="F7" s="20"/>
    </row>
    <row r="8" spans="1:8" s="2" customFormat="1" ht="40.5" customHeight="1">
      <c r="A8" s="514" t="s">
        <v>277</v>
      </c>
      <c r="B8" s="514"/>
      <c r="C8" s="514"/>
      <c r="D8" s="514"/>
      <c r="E8" s="514"/>
    </row>
    <row r="9" spans="1:8" s="2" customFormat="1" ht="11.25" customHeight="1"/>
    <row r="10" spans="1:8" s="2" customFormat="1" ht="23.25" customHeight="1">
      <c r="A10" s="508" t="s">
        <v>0</v>
      </c>
      <c r="B10" s="508"/>
      <c r="C10" s="508"/>
      <c r="D10" s="508"/>
    </row>
    <row r="11" spans="1:8" s="3" customFormat="1" ht="12.75" customHeight="1"/>
    <row r="12" spans="1:8" s="3" customFormat="1" ht="19.149999999999999" customHeight="1">
      <c r="B12" s="3" t="s">
        <v>151</v>
      </c>
    </row>
    <row r="13" spans="1:8" s="3" customFormat="1" ht="18.75" customHeight="1">
      <c r="B13" s="3" t="s">
        <v>38</v>
      </c>
    </row>
    <row r="14" spans="1:8" s="2" customFormat="1" ht="17.25" thickBot="1"/>
    <row r="15" spans="1:8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66" t="s">
        <v>20</v>
      </c>
      <c r="F15" s="26"/>
      <c r="G15" s="26"/>
      <c r="H15" s="26"/>
    </row>
    <row r="16" spans="1:8" ht="18.95" customHeight="1">
      <c r="A16" s="93">
        <v>1</v>
      </c>
      <c r="B16" s="208" t="s">
        <v>7</v>
      </c>
      <c r="C16" s="43">
        <v>1</v>
      </c>
      <c r="D16" s="52">
        <v>135000</v>
      </c>
      <c r="E16" s="291">
        <f t="shared" ref="E16:E26" si="0">C16*D16</f>
        <v>135000</v>
      </c>
    </row>
    <row r="17" spans="1:5" ht="18.95" customHeight="1">
      <c r="A17" s="67">
        <v>2</v>
      </c>
      <c r="B17" s="121" t="s">
        <v>8</v>
      </c>
      <c r="C17" s="11">
        <v>0.5</v>
      </c>
      <c r="D17" s="53">
        <v>116000</v>
      </c>
      <c r="E17" s="331">
        <f t="shared" si="0"/>
        <v>58000</v>
      </c>
    </row>
    <row r="18" spans="1:5" ht="18.95" customHeight="1">
      <c r="A18" s="67">
        <v>3</v>
      </c>
      <c r="B18" s="121" t="s">
        <v>152</v>
      </c>
      <c r="C18" s="11">
        <v>10.66</v>
      </c>
      <c r="D18" s="53">
        <v>110000</v>
      </c>
      <c r="E18" s="331">
        <f t="shared" si="0"/>
        <v>1172600</v>
      </c>
    </row>
    <row r="19" spans="1:5" ht="18.95" customHeight="1">
      <c r="A19" s="67">
        <v>4</v>
      </c>
      <c r="B19" s="121" t="s">
        <v>152</v>
      </c>
      <c r="C19" s="11">
        <v>11.62</v>
      </c>
      <c r="D19" s="53">
        <v>110000</v>
      </c>
      <c r="E19" s="331">
        <f t="shared" si="0"/>
        <v>1278200</v>
      </c>
    </row>
    <row r="20" spans="1:5" ht="18.95" customHeight="1">
      <c r="A20" s="67">
        <v>5</v>
      </c>
      <c r="B20" s="121" t="s">
        <v>72</v>
      </c>
      <c r="C20" s="11">
        <v>1</v>
      </c>
      <c r="D20" s="53">
        <v>104000</v>
      </c>
      <c r="E20" s="331">
        <f t="shared" si="0"/>
        <v>104000</v>
      </c>
    </row>
    <row r="21" spans="1:5" ht="18.95" customHeight="1">
      <c r="A21" s="67">
        <v>6</v>
      </c>
      <c r="B21" s="121" t="s">
        <v>279</v>
      </c>
      <c r="C21" s="11">
        <v>1</v>
      </c>
      <c r="D21" s="53">
        <v>100000</v>
      </c>
      <c r="E21" s="331">
        <f t="shared" si="0"/>
        <v>100000</v>
      </c>
    </row>
    <row r="22" spans="1:5" ht="18.95" customHeight="1">
      <c r="A22" s="67">
        <v>7</v>
      </c>
      <c r="B22" s="121" t="s">
        <v>279</v>
      </c>
      <c r="C22" s="11">
        <v>1</v>
      </c>
      <c r="D22" s="53">
        <v>104000</v>
      </c>
      <c r="E22" s="331">
        <f t="shared" si="0"/>
        <v>104000</v>
      </c>
    </row>
    <row r="23" spans="1:5" ht="18.95" customHeight="1">
      <c r="A23" s="67">
        <v>8</v>
      </c>
      <c r="B23" s="121" t="s">
        <v>129</v>
      </c>
      <c r="C23" s="11">
        <v>1</v>
      </c>
      <c r="D23" s="53">
        <v>104000</v>
      </c>
      <c r="E23" s="331">
        <f t="shared" si="0"/>
        <v>104000</v>
      </c>
    </row>
    <row r="24" spans="1:5" ht="18.95" customHeight="1">
      <c r="A24" s="67">
        <v>9</v>
      </c>
      <c r="B24" s="121" t="s">
        <v>16</v>
      </c>
      <c r="C24" s="11">
        <v>0.5</v>
      </c>
      <c r="D24" s="53">
        <v>104000</v>
      </c>
      <c r="E24" s="331">
        <f t="shared" si="0"/>
        <v>52000</v>
      </c>
    </row>
    <row r="25" spans="1:5" ht="18.95" customHeight="1">
      <c r="A25" s="67">
        <v>10</v>
      </c>
      <c r="B25" s="121" t="s">
        <v>154</v>
      </c>
      <c r="C25" s="11">
        <v>1</v>
      </c>
      <c r="D25" s="53">
        <v>100000</v>
      </c>
      <c r="E25" s="331">
        <f t="shared" si="0"/>
        <v>100000</v>
      </c>
    </row>
    <row r="26" spans="1:5" ht="18.95" customHeight="1" thickBot="1">
      <c r="A26" s="101">
        <v>11</v>
      </c>
      <c r="B26" s="189" t="s">
        <v>155</v>
      </c>
      <c r="C26" s="190">
        <v>1</v>
      </c>
      <c r="D26" s="236">
        <v>100000</v>
      </c>
      <c r="E26" s="348">
        <f t="shared" si="0"/>
        <v>100000</v>
      </c>
    </row>
    <row r="27" spans="1:5" ht="24.95" customHeight="1" thickBot="1">
      <c r="A27" s="232"/>
      <c r="B27" s="48" t="s">
        <v>20</v>
      </c>
      <c r="C27" s="49">
        <f>SUM(C16:C26)</f>
        <v>30.28</v>
      </c>
      <c r="D27" s="54"/>
      <c r="E27" s="350">
        <f>SUM(E16:E26)</f>
        <v>3307800</v>
      </c>
    </row>
    <row r="28" spans="1:5">
      <c r="A28" s="33"/>
      <c r="B28" s="33"/>
    </row>
    <row r="30" spans="1:5" ht="20.25">
      <c r="A30" s="505" t="s">
        <v>21</v>
      </c>
      <c r="B30" s="505"/>
      <c r="C30" s="81"/>
      <c r="D30" s="311" t="s">
        <v>42</v>
      </c>
      <c r="E30" s="2"/>
    </row>
    <row r="31" spans="1:5" s="35" customFormat="1" ht="20.25">
      <c r="B31" s="37"/>
      <c r="C31" s="515"/>
      <c r="D31" s="515"/>
    </row>
    <row r="32" spans="1:5" s="2" customFormat="1" ht="20.25">
      <c r="A32" s="81"/>
      <c r="B32" s="39"/>
      <c r="C32" s="81"/>
      <c r="D32" s="81"/>
      <c r="E32" s="106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43" spans="1:4" ht="17.25">
      <c r="A43" s="2"/>
      <c r="B43" s="2"/>
      <c r="C43" s="226"/>
      <c r="D43" s="2"/>
    </row>
    <row r="44" spans="1:4" ht="18.75">
      <c r="A44" s="2"/>
      <c r="B44" s="2"/>
      <c r="C44" s="227"/>
      <c r="D44" s="2"/>
    </row>
    <row r="45" spans="1:4" ht="16.5">
      <c r="A45" s="39"/>
      <c r="B45" s="39"/>
      <c r="C45" s="228"/>
      <c r="D45" s="39"/>
    </row>
    <row r="46" spans="1:4" ht="16.5">
      <c r="A46" s="39"/>
      <c r="B46" s="39"/>
      <c r="C46" s="39"/>
      <c r="D46" s="39"/>
    </row>
    <row r="47" spans="1:4" ht="16.5">
      <c r="A47" s="39"/>
      <c r="B47" s="39"/>
      <c r="C47" s="39"/>
      <c r="D47" s="39"/>
    </row>
    <row r="48" spans="1:4" ht="16.5">
      <c r="A48" s="39"/>
      <c r="B48" s="39"/>
      <c r="C48" s="39"/>
      <c r="D48" s="39"/>
    </row>
    <row r="49" spans="1:4" ht="16.5">
      <c r="A49" s="2"/>
      <c r="B49" s="2"/>
      <c r="C49" s="2"/>
      <c r="D49" s="2"/>
    </row>
    <row r="50" spans="1:4" ht="16.5">
      <c r="A50" s="2"/>
      <c r="B50" s="2"/>
      <c r="C50" s="2"/>
      <c r="D50" s="2"/>
    </row>
    <row r="51" spans="1:4" ht="20.25">
      <c r="A51" s="522"/>
      <c r="B51" s="522"/>
      <c r="C51" s="522"/>
      <c r="D51" s="522"/>
    </row>
    <row r="52" spans="1:4" ht="20.25">
      <c r="A52" s="522"/>
      <c r="B52" s="522"/>
      <c r="C52" s="522"/>
      <c r="D52" s="522"/>
    </row>
    <row r="53" spans="1:4" ht="16.5">
      <c r="A53" s="2"/>
      <c r="B53" s="2"/>
      <c r="C53" s="2"/>
      <c r="D53" s="2"/>
    </row>
    <row r="54" spans="1:4" ht="22.5">
      <c r="A54" s="520"/>
      <c r="B54" s="520"/>
      <c r="C54" s="520"/>
      <c r="D54" s="520"/>
    </row>
    <row r="55" spans="1:4" ht="17.25">
      <c r="A55" s="3"/>
      <c r="B55" s="3"/>
      <c r="C55" s="3"/>
      <c r="D55" s="3"/>
    </row>
    <row r="56" spans="1:4" ht="17.25">
      <c r="A56" s="3"/>
      <c r="B56" s="3"/>
      <c r="C56" s="3"/>
      <c r="D56" s="3"/>
    </row>
    <row r="57" spans="1:4" ht="17.25">
      <c r="A57" s="3"/>
      <c r="B57" s="3"/>
      <c r="C57" s="3"/>
      <c r="D57" s="3"/>
    </row>
    <row r="58" spans="1:4" ht="16.5">
      <c r="A58" s="18"/>
      <c r="B58" s="18"/>
      <c r="C58" s="18"/>
      <c r="D58" s="18"/>
    </row>
    <row r="59" spans="1:4" ht="16.5">
      <c r="A59" s="18"/>
      <c r="B59" s="18"/>
      <c r="C59" s="18"/>
      <c r="D59" s="18"/>
    </row>
    <row r="60" spans="1:4" ht="18.75">
      <c r="A60" s="233"/>
      <c r="B60" s="233"/>
      <c r="C60" s="233"/>
      <c r="D60" s="233"/>
    </row>
    <row r="61" spans="1:4" ht="17.25">
      <c r="A61" s="211"/>
      <c r="B61" s="211"/>
      <c r="C61" s="210"/>
      <c r="D61" s="210"/>
    </row>
    <row r="62" spans="1:4" ht="17.25">
      <c r="A62" s="211"/>
      <c r="B62" s="211"/>
      <c r="C62" s="210"/>
      <c r="D62" s="210"/>
    </row>
    <row r="63" spans="1:4" ht="17.25">
      <c r="A63" s="211"/>
      <c r="B63" s="211"/>
      <c r="C63" s="210"/>
      <c r="D63" s="210"/>
    </row>
    <row r="64" spans="1:4" ht="17.25">
      <c r="A64" s="211"/>
      <c r="B64" s="211"/>
      <c r="C64" s="210"/>
      <c r="D64" s="210"/>
    </row>
    <row r="65" spans="1:4" ht="17.25">
      <c r="A65" s="211"/>
      <c r="B65" s="211"/>
      <c r="C65" s="210"/>
      <c r="D65" s="210"/>
    </row>
    <row r="66" spans="1:4" ht="17.25">
      <c r="A66" s="211"/>
      <c r="B66" s="211"/>
      <c r="C66" s="210"/>
      <c r="D66" s="210"/>
    </row>
    <row r="67" spans="1:4" ht="17.25">
      <c r="A67" s="211"/>
      <c r="B67" s="211"/>
      <c r="C67" s="210"/>
      <c r="D67" s="210"/>
    </row>
    <row r="68" spans="1:4" ht="17.25">
      <c r="A68" s="211"/>
      <c r="B68" s="211"/>
      <c r="C68" s="210"/>
      <c r="D68" s="210"/>
    </row>
    <row r="69" spans="1:4" ht="17.25">
      <c r="A69" s="211"/>
      <c r="B69" s="211"/>
      <c r="C69" s="210"/>
      <c r="D69" s="210"/>
    </row>
    <row r="70" spans="1:4" ht="17.25">
      <c r="A70" s="211"/>
      <c r="B70" s="211"/>
      <c r="C70" s="210"/>
      <c r="D70" s="210"/>
    </row>
    <row r="71" spans="1:4" ht="17.25">
      <c r="A71" s="211"/>
      <c r="B71" s="211"/>
      <c r="C71" s="210"/>
      <c r="D71" s="210"/>
    </row>
    <row r="72" spans="1:4" ht="17.25">
      <c r="A72" s="234"/>
      <c r="B72" s="234"/>
      <c r="C72" s="234"/>
      <c r="D72" s="234"/>
    </row>
    <row r="73" spans="1:4">
      <c r="A73" s="33"/>
      <c r="B73" s="33"/>
      <c r="C73" s="33"/>
      <c r="D73" s="33"/>
    </row>
    <row r="74" spans="1:4">
      <c r="A74" s="33"/>
      <c r="B74" s="33"/>
      <c r="C74" s="33"/>
      <c r="D74" s="33"/>
    </row>
    <row r="75" spans="1:4" ht="20.25">
      <c r="A75" s="82"/>
      <c r="B75" s="235"/>
      <c r="C75" s="521"/>
      <c r="D75" s="521"/>
    </row>
    <row r="76" spans="1:4">
      <c r="A76" s="33"/>
      <c r="B76" s="33"/>
      <c r="C76" s="33"/>
      <c r="D76" s="33"/>
    </row>
    <row r="77" spans="1:4">
      <c r="A77" s="33"/>
      <c r="B77" s="33"/>
      <c r="C77" s="33"/>
      <c r="D77" s="33"/>
    </row>
    <row r="78" spans="1:4">
      <c r="A78" s="33"/>
      <c r="B78" s="33"/>
      <c r="C78" s="33"/>
      <c r="D78" s="33"/>
    </row>
    <row r="79" spans="1:4">
      <c r="A79" s="33"/>
      <c r="B79" s="33"/>
      <c r="C79" s="33"/>
      <c r="D79" s="33"/>
    </row>
    <row r="80" spans="1:4">
      <c r="A80" s="33"/>
      <c r="B80" s="33"/>
      <c r="C80" s="33"/>
      <c r="D80" s="33"/>
    </row>
    <row r="81" spans="1:7">
      <c r="A81" s="33"/>
      <c r="B81" s="33"/>
      <c r="C81" s="33"/>
      <c r="D81" s="33"/>
    </row>
    <row r="82" spans="1:7">
      <c r="A82" s="33"/>
      <c r="B82" s="33"/>
      <c r="C82" s="33"/>
      <c r="D82" s="33"/>
    </row>
    <row r="83" spans="1:7">
      <c r="A83" s="33"/>
      <c r="B83" s="33"/>
      <c r="C83" s="33"/>
      <c r="D83" s="33"/>
    </row>
    <row r="84" spans="1:7">
      <c r="A84" s="33"/>
      <c r="B84" s="33"/>
      <c r="C84" s="33"/>
      <c r="D84" s="33"/>
    </row>
    <row r="85" spans="1:7">
      <c r="A85" s="33"/>
      <c r="B85" s="33"/>
      <c r="C85" s="33"/>
      <c r="D85" s="33"/>
    </row>
    <row r="86" spans="1:7">
      <c r="A86" s="33"/>
      <c r="B86" s="33"/>
      <c r="C86" s="33"/>
      <c r="D86" s="33"/>
    </row>
    <row r="87" spans="1:7">
      <c r="A87" s="33"/>
      <c r="B87" s="33"/>
      <c r="C87" s="33"/>
      <c r="D87" s="33"/>
    </row>
    <row r="88" spans="1:7">
      <c r="A88" s="33"/>
      <c r="B88" s="33"/>
      <c r="C88" s="33"/>
      <c r="D88" s="33"/>
    </row>
    <row r="89" spans="1:7">
      <c r="A89" s="33"/>
      <c r="B89" s="33"/>
      <c r="C89" s="33"/>
      <c r="D89" s="33"/>
      <c r="G89" s="33"/>
    </row>
    <row r="90" spans="1:7">
      <c r="A90" s="33"/>
      <c r="B90" s="33"/>
      <c r="C90" s="33"/>
      <c r="D90" s="33"/>
    </row>
    <row r="91" spans="1:7">
      <c r="A91" s="33"/>
      <c r="B91" s="33"/>
      <c r="C91" s="33"/>
      <c r="D91" s="33"/>
    </row>
    <row r="92" spans="1:7">
      <c r="A92" s="33"/>
      <c r="B92" s="33"/>
      <c r="C92" s="33"/>
      <c r="D92" s="33"/>
    </row>
    <row r="93" spans="1:7">
      <c r="A93" s="33"/>
      <c r="B93" s="33"/>
      <c r="C93" s="33"/>
      <c r="D93" s="33"/>
    </row>
    <row r="94" spans="1:7">
      <c r="A94" s="33"/>
      <c r="B94" s="33"/>
      <c r="C94" s="33"/>
      <c r="D94" s="33"/>
    </row>
    <row r="95" spans="1:7">
      <c r="A95" s="33"/>
      <c r="B95" s="33"/>
      <c r="C95" s="33"/>
      <c r="D95" s="33"/>
    </row>
    <row r="96" spans="1:7">
      <c r="A96" s="33"/>
      <c r="B96" s="33"/>
      <c r="C96" s="33"/>
      <c r="D96" s="33"/>
    </row>
    <row r="97" spans="1:4">
      <c r="A97" s="33"/>
      <c r="B97" s="33"/>
      <c r="C97" s="33"/>
      <c r="D97" s="33"/>
    </row>
    <row r="98" spans="1:4">
      <c r="A98" s="33"/>
      <c r="B98" s="33"/>
      <c r="C98" s="33"/>
      <c r="D98" s="33"/>
    </row>
  </sheetData>
  <mergeCells count="9">
    <mergeCell ref="A54:D54"/>
    <mergeCell ref="C75:D75"/>
    <mergeCell ref="C7:D7"/>
    <mergeCell ref="A10:D10"/>
    <mergeCell ref="C31:D31"/>
    <mergeCell ref="A51:D51"/>
    <mergeCell ref="A52:D52"/>
    <mergeCell ref="A8:E8"/>
    <mergeCell ref="A30:B30"/>
  </mergeCells>
  <pageMargins left="0.3" right="0.21" top="0.33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0" sqref="B19:B20"/>
    </sheetView>
  </sheetViews>
  <sheetFormatPr defaultRowHeight="15"/>
  <cols>
    <col min="1" max="1" width="5.85546875" customWidth="1"/>
    <col min="2" max="2" width="38.28515625" customWidth="1"/>
    <col min="3" max="3" width="16.28515625" customWidth="1"/>
    <col min="4" max="4" width="18.85546875" customWidth="1"/>
    <col min="5" max="5" width="16.7109375" customWidth="1"/>
  </cols>
  <sheetData>
    <row r="1" spans="1:8" s="2" customFormat="1" ht="16.5">
      <c r="D1" s="2" t="s">
        <v>281</v>
      </c>
      <c r="E1" s="363"/>
    </row>
    <row r="2" spans="1:8" s="35" customFormat="1" ht="16.5" customHeight="1">
      <c r="D2" s="228" t="s">
        <v>257</v>
      </c>
      <c r="E2" s="364"/>
    </row>
    <row r="3" spans="1:8" s="35" customFormat="1" ht="16.5" customHeight="1">
      <c r="D3" s="39" t="s">
        <v>258</v>
      </c>
      <c r="E3" s="364"/>
    </row>
    <row r="4" spans="1:8" s="35" customFormat="1" ht="16.5" customHeight="1">
      <c r="D4" s="39" t="s">
        <v>260</v>
      </c>
      <c r="E4" s="364"/>
    </row>
    <row r="5" spans="1:8" s="35" customFormat="1" ht="16.5" customHeight="1">
      <c r="D5" s="39" t="s">
        <v>261</v>
      </c>
      <c r="E5" s="364"/>
    </row>
    <row r="6" spans="1:8" ht="15.75" customHeight="1">
      <c r="A6" s="225"/>
      <c r="D6" s="31"/>
      <c r="E6" s="31"/>
    </row>
    <row r="7" spans="1:8" ht="15.75" customHeight="1">
      <c r="A7" s="225"/>
      <c r="D7" s="509"/>
      <c r="E7" s="509"/>
    </row>
    <row r="8" spans="1:8" s="2" customFormat="1" ht="37.5" customHeight="1">
      <c r="A8" s="514" t="s">
        <v>280</v>
      </c>
      <c r="B8" s="514"/>
      <c r="C8" s="514"/>
      <c r="D8" s="514"/>
      <c r="E8" s="514"/>
    </row>
    <row r="9" spans="1:8" s="2" customFormat="1" ht="11.25" customHeight="1"/>
    <row r="10" spans="1:8" s="2" customFormat="1" ht="23.25" customHeight="1">
      <c r="A10" s="508" t="s">
        <v>0</v>
      </c>
      <c r="B10" s="508"/>
      <c r="C10" s="508"/>
      <c r="D10" s="508"/>
      <c r="E10" s="508"/>
    </row>
    <row r="11" spans="1:8" s="2" customFormat="1" ht="15.75" customHeight="1">
      <c r="A11" s="314"/>
      <c r="B11" s="314"/>
      <c r="C11" s="314"/>
      <c r="D11" s="314"/>
    </row>
    <row r="12" spans="1:8" ht="17.25">
      <c r="B12" s="237" t="s">
        <v>283</v>
      </c>
    </row>
    <row r="13" spans="1:8" ht="17.25">
      <c r="B13" s="237" t="s">
        <v>282</v>
      </c>
    </row>
    <row r="14" spans="1:8" ht="18" thickBot="1">
      <c r="A14" s="237"/>
    </row>
    <row r="15" spans="1:8" ht="52.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66" t="s">
        <v>20</v>
      </c>
      <c r="F15" s="26"/>
      <c r="G15" s="26"/>
      <c r="H15" s="26"/>
    </row>
    <row r="16" spans="1:8" ht="17.25">
      <c r="A16" s="197">
        <v>1</v>
      </c>
      <c r="B16" s="408" t="s">
        <v>7</v>
      </c>
      <c r="C16" s="200">
        <v>1</v>
      </c>
      <c r="D16" s="200">
        <v>135000</v>
      </c>
      <c r="E16" s="291">
        <f>C16*D16</f>
        <v>135000</v>
      </c>
    </row>
    <row r="17" spans="1:5" ht="17.25">
      <c r="A17" s="407">
        <v>2</v>
      </c>
      <c r="B17" s="406" t="s">
        <v>8</v>
      </c>
      <c r="C17" s="367">
        <v>0.5</v>
      </c>
      <c r="D17" s="367">
        <v>116000</v>
      </c>
      <c r="E17" s="331">
        <f t="shared" ref="E17:E20" si="0">C17*D17</f>
        <v>58000</v>
      </c>
    </row>
    <row r="18" spans="1:5" ht="17.25">
      <c r="A18" s="407">
        <v>3</v>
      </c>
      <c r="B18" s="406" t="s">
        <v>152</v>
      </c>
      <c r="C18" s="367">
        <v>3</v>
      </c>
      <c r="D18" s="367">
        <v>110000</v>
      </c>
      <c r="E18" s="331">
        <f t="shared" si="0"/>
        <v>330000</v>
      </c>
    </row>
    <row r="19" spans="1:5" ht="17.25">
      <c r="A19" s="407">
        <v>4</v>
      </c>
      <c r="B19" s="406" t="s">
        <v>152</v>
      </c>
      <c r="C19" s="367">
        <v>2</v>
      </c>
      <c r="D19" s="367">
        <v>110000</v>
      </c>
      <c r="E19" s="331">
        <f t="shared" si="0"/>
        <v>220000</v>
      </c>
    </row>
    <row r="20" spans="1:5" ht="18" thickBot="1">
      <c r="A20" s="202">
        <v>5</v>
      </c>
      <c r="B20" s="409" t="s">
        <v>156</v>
      </c>
      <c r="C20" s="204">
        <v>0.75</v>
      </c>
      <c r="D20" s="204">
        <v>104000</v>
      </c>
      <c r="E20" s="332">
        <f t="shared" si="0"/>
        <v>78000</v>
      </c>
    </row>
    <row r="21" spans="1:5" ht="18" thickBot="1">
      <c r="A21" s="238"/>
      <c r="B21" s="411" t="s">
        <v>20</v>
      </c>
      <c r="C21" s="273">
        <f>SUM(C16:C20)</f>
        <v>7.25</v>
      </c>
      <c r="D21" s="273"/>
      <c r="E21" s="350">
        <f>SUM(E16:E20)</f>
        <v>821000</v>
      </c>
    </row>
    <row r="22" spans="1:5" ht="17.25">
      <c r="A22" s="237" t="s">
        <v>157</v>
      </c>
    </row>
    <row r="23" spans="1:5" ht="20.25">
      <c r="A23" s="237"/>
      <c r="E23" s="81"/>
    </row>
    <row r="24" spans="1:5" ht="20.25">
      <c r="A24" s="505" t="s">
        <v>21</v>
      </c>
      <c r="B24" s="505"/>
      <c r="C24" s="81"/>
      <c r="D24" s="311" t="s">
        <v>42</v>
      </c>
      <c r="E24" s="2"/>
    </row>
    <row r="25" spans="1:5" s="2" customFormat="1" ht="20.25">
      <c r="A25" s="81"/>
      <c r="B25" s="39"/>
      <c r="C25" s="81"/>
      <c r="D25" s="81"/>
      <c r="E25" s="106"/>
    </row>
  </sheetData>
  <mergeCells count="4">
    <mergeCell ref="A24:B24"/>
    <mergeCell ref="A10:E10"/>
    <mergeCell ref="D7:E7"/>
    <mergeCell ref="A8:E8"/>
  </mergeCells>
  <pageMargins left="0.3" right="0.21" top="0.41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activeCell="A15" sqref="A15:XFD15"/>
    </sheetView>
  </sheetViews>
  <sheetFormatPr defaultRowHeight="15"/>
  <cols>
    <col min="1" max="1" width="4.85546875" customWidth="1"/>
    <col min="2" max="2" width="37.28515625" customWidth="1"/>
    <col min="3" max="3" width="20.140625" customWidth="1"/>
    <col min="4" max="4" width="20.5703125" customWidth="1"/>
    <col min="5" max="5" width="15" customWidth="1"/>
  </cols>
  <sheetData>
    <row r="1" spans="1:8" s="2" customFormat="1" ht="16.5">
      <c r="D1" s="2" t="s">
        <v>284</v>
      </c>
      <c r="E1" s="363"/>
    </row>
    <row r="2" spans="1:8" s="35" customFormat="1" ht="16.5" customHeight="1">
      <c r="D2" s="228" t="s">
        <v>257</v>
      </c>
      <c r="E2" s="364"/>
    </row>
    <row r="3" spans="1:8" s="35" customFormat="1" ht="16.5" customHeight="1">
      <c r="D3" s="39" t="s">
        <v>258</v>
      </c>
      <c r="E3" s="364"/>
    </row>
    <row r="4" spans="1:8" s="35" customFormat="1" ht="16.5" customHeight="1">
      <c r="D4" s="39" t="s">
        <v>260</v>
      </c>
      <c r="E4" s="364"/>
    </row>
    <row r="5" spans="1:8" s="35" customFormat="1" ht="16.5" customHeight="1">
      <c r="D5" s="39" t="s">
        <v>261</v>
      </c>
      <c r="E5" s="364"/>
    </row>
    <row r="6" spans="1:8" s="35" customFormat="1" ht="21" customHeight="1">
      <c r="C6" s="228"/>
      <c r="D6" s="31"/>
      <c r="E6" s="31"/>
    </row>
    <row r="7" spans="1:8" s="35" customFormat="1" ht="18.75" customHeight="1">
      <c r="C7" s="39"/>
      <c r="D7" s="509"/>
      <c r="E7" s="509"/>
    </row>
    <row r="8" spans="1:8" ht="17.25">
      <c r="A8" s="512" t="s">
        <v>158</v>
      </c>
      <c r="B8" s="512"/>
      <c r="C8" s="512"/>
      <c r="D8" s="512"/>
      <c r="E8" s="512"/>
    </row>
    <row r="10" spans="1:8" s="2" customFormat="1" ht="23.25" customHeight="1">
      <c r="A10" s="508" t="s">
        <v>0</v>
      </c>
      <c r="B10" s="508"/>
      <c r="C10" s="508"/>
      <c r="D10" s="508"/>
      <c r="E10" s="508"/>
    </row>
    <row r="11" spans="1:8" s="3" customFormat="1" ht="12.75" customHeight="1"/>
    <row r="12" spans="1:8" s="3" customFormat="1" ht="19.149999999999999" customHeight="1">
      <c r="B12" s="3" t="s">
        <v>159</v>
      </c>
    </row>
    <row r="13" spans="1:8" s="3" customFormat="1" ht="18.75" customHeight="1">
      <c r="B13" s="3" t="s">
        <v>38</v>
      </c>
    </row>
    <row r="14" spans="1:8" ht="15.75" thickBot="1"/>
    <row r="15" spans="1:8" ht="45.75" customHeight="1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66" t="s">
        <v>20</v>
      </c>
      <c r="F15" s="26"/>
      <c r="G15" s="26"/>
      <c r="H15" s="26"/>
    </row>
    <row r="16" spans="1:8" ht="18.95" customHeight="1">
      <c r="A16" s="93">
        <v>1</v>
      </c>
      <c r="B16" s="241" t="s">
        <v>7</v>
      </c>
      <c r="C16" s="43">
        <v>1</v>
      </c>
      <c r="D16" s="52">
        <v>135000</v>
      </c>
      <c r="E16" s="291">
        <f>C16*D16</f>
        <v>135000</v>
      </c>
    </row>
    <row r="17" spans="1:13" ht="18.95" customHeight="1">
      <c r="A17" s="67">
        <v>2</v>
      </c>
      <c r="B17" s="242" t="s">
        <v>8</v>
      </c>
      <c r="C17" s="11">
        <v>0.5</v>
      </c>
      <c r="D17" s="53">
        <v>116000</v>
      </c>
      <c r="E17" s="331">
        <f t="shared" ref="E17:E22" si="0">C17*D17</f>
        <v>58000</v>
      </c>
    </row>
    <row r="18" spans="1:13" ht="18.95" customHeight="1">
      <c r="A18" s="67">
        <v>3</v>
      </c>
      <c r="B18" s="242" t="s">
        <v>152</v>
      </c>
      <c r="C18" s="11">
        <v>13.2</v>
      </c>
      <c r="D18" s="53">
        <v>110000</v>
      </c>
      <c r="E18" s="331">
        <f t="shared" si="0"/>
        <v>1452000</v>
      </c>
    </row>
    <row r="19" spans="1:13" ht="18.95" customHeight="1">
      <c r="A19" s="67">
        <v>4</v>
      </c>
      <c r="B19" s="242" t="s">
        <v>152</v>
      </c>
      <c r="C19" s="11">
        <v>5.0199999999999996</v>
      </c>
      <c r="D19" s="53">
        <v>110000</v>
      </c>
      <c r="E19" s="331">
        <f t="shared" si="0"/>
        <v>552200</v>
      </c>
    </row>
    <row r="20" spans="1:13" ht="18.95" customHeight="1">
      <c r="A20" s="67">
        <v>5</v>
      </c>
      <c r="B20" s="242" t="s">
        <v>72</v>
      </c>
      <c r="C20" s="11">
        <v>0.5</v>
      </c>
      <c r="D20" s="53">
        <v>100000</v>
      </c>
      <c r="E20" s="331">
        <f t="shared" si="0"/>
        <v>50000</v>
      </c>
    </row>
    <row r="21" spans="1:13" ht="18.95" customHeight="1">
      <c r="A21" s="67">
        <v>6</v>
      </c>
      <c r="B21" s="242" t="s">
        <v>153</v>
      </c>
      <c r="C21" s="11">
        <v>1</v>
      </c>
      <c r="D21" s="53">
        <v>104000</v>
      </c>
      <c r="E21" s="331">
        <f t="shared" si="0"/>
        <v>104000</v>
      </c>
    </row>
    <row r="22" spans="1:13" ht="18.95" customHeight="1" thickBot="1">
      <c r="A22" s="101">
        <v>7</v>
      </c>
      <c r="B22" s="412" t="s">
        <v>154</v>
      </c>
      <c r="C22" s="190">
        <v>0.5</v>
      </c>
      <c r="D22" s="236">
        <v>104000</v>
      </c>
      <c r="E22" s="348">
        <f t="shared" si="0"/>
        <v>52000</v>
      </c>
      <c r="J22" s="33"/>
      <c r="K22" s="33"/>
      <c r="L22" s="33"/>
      <c r="M22" s="33"/>
    </row>
    <row r="23" spans="1:13" ht="24.95" customHeight="1" thickBot="1">
      <c r="A23" s="59"/>
      <c r="B23" s="48" t="s">
        <v>20</v>
      </c>
      <c r="C23" s="414">
        <v>21.72</v>
      </c>
      <c r="D23" s="405">
        <f>SUM(D16:D22)</f>
        <v>779000</v>
      </c>
      <c r="E23" s="349">
        <f>SUM(E16:E22)</f>
        <v>2403200</v>
      </c>
      <c r="J23" s="33"/>
      <c r="K23" s="33"/>
      <c r="L23" s="33"/>
      <c r="M23" s="33"/>
    </row>
    <row r="24" spans="1:13">
      <c r="A24" s="33"/>
      <c r="B24" s="33"/>
      <c r="C24" s="33"/>
      <c r="D24" s="33"/>
      <c r="E24" s="33"/>
      <c r="J24" s="33"/>
      <c r="K24" s="33"/>
    </row>
    <row r="25" spans="1:13">
      <c r="A25" s="33"/>
      <c r="B25" s="33"/>
      <c r="C25" s="33"/>
      <c r="D25" s="33"/>
      <c r="E25" s="33"/>
      <c r="K25" s="33"/>
    </row>
    <row r="26" spans="1:13" ht="20.25">
      <c r="A26" s="505" t="s">
        <v>21</v>
      </c>
      <c r="B26" s="505"/>
      <c r="C26" s="81"/>
      <c r="D26" s="311" t="s">
        <v>42</v>
      </c>
      <c r="E26" s="2"/>
    </row>
    <row r="27" spans="1:13" s="2" customFormat="1" ht="20.25">
      <c r="A27" s="81"/>
      <c r="B27" s="39"/>
      <c r="C27" s="81"/>
      <c r="D27" s="81"/>
      <c r="E27" s="106"/>
    </row>
    <row r="28" spans="1:13">
      <c r="A28" s="33"/>
      <c r="C28" s="33"/>
      <c r="D28" s="33"/>
    </row>
    <row r="29" spans="1:13">
      <c r="A29" s="33"/>
      <c r="D29" s="33"/>
    </row>
    <row r="30" spans="1:13">
      <c r="A30" s="33"/>
    </row>
    <row r="31" spans="1:13">
      <c r="A31" s="33"/>
    </row>
    <row r="32" spans="1:13">
      <c r="A32" s="33"/>
    </row>
    <row r="48" spans="3:3" ht="17.25">
      <c r="C48" s="226"/>
    </row>
    <row r="49" spans="1:5" ht="18.75">
      <c r="A49" s="23"/>
      <c r="B49" s="23"/>
      <c r="C49" s="240"/>
      <c r="D49" s="23"/>
    </row>
    <row r="50" spans="1:5" ht="16.5">
      <c r="A50" s="35"/>
      <c r="B50" s="35"/>
      <c r="C50" s="228"/>
      <c r="D50" s="35"/>
    </row>
    <row r="51" spans="1:5" ht="16.5">
      <c r="A51" s="35"/>
      <c r="B51" s="35"/>
      <c r="C51" s="39"/>
      <c r="D51" s="35"/>
    </row>
    <row r="52" spans="1:5" ht="16.5">
      <c r="A52" s="35"/>
      <c r="B52" s="35"/>
      <c r="C52" s="39"/>
      <c r="D52" s="35"/>
    </row>
    <row r="53" spans="1:5" ht="16.5">
      <c r="A53" s="35"/>
      <c r="B53" s="35"/>
      <c r="C53" s="39"/>
      <c r="D53" s="35"/>
    </row>
    <row r="54" spans="1:5">
      <c r="A54" s="23"/>
      <c r="B54" s="23"/>
      <c r="C54" s="23"/>
      <c r="D54" s="23"/>
    </row>
    <row r="55" spans="1:5">
      <c r="A55" s="23"/>
      <c r="B55" s="23"/>
      <c r="C55" s="23"/>
      <c r="D55" s="23"/>
    </row>
    <row r="56" spans="1:5" ht="20.25">
      <c r="A56" s="508"/>
      <c r="B56" s="508"/>
      <c r="C56" s="508"/>
      <c r="D56" s="508"/>
    </row>
    <row r="58" spans="1:5" ht="22.5">
      <c r="A58" s="520"/>
      <c r="B58" s="520"/>
      <c r="C58" s="520"/>
      <c r="D58" s="520"/>
    </row>
    <row r="59" spans="1:5" ht="17.25">
      <c r="A59" s="3"/>
      <c r="B59" s="3"/>
      <c r="C59" s="3"/>
      <c r="D59" s="3"/>
    </row>
    <row r="60" spans="1:5" ht="17.25">
      <c r="A60" s="3"/>
      <c r="B60" s="3"/>
      <c r="C60" s="3"/>
      <c r="D60" s="3"/>
    </row>
    <row r="61" spans="1:5" ht="17.25">
      <c r="A61" s="3"/>
      <c r="B61" s="3"/>
      <c r="C61" s="3"/>
      <c r="D61" s="3"/>
    </row>
    <row r="62" spans="1:5">
      <c r="A62" s="33"/>
      <c r="B62" s="33"/>
      <c r="C62" s="33"/>
      <c r="D62" s="33"/>
      <c r="E62" s="33"/>
    </row>
    <row r="63" spans="1:5" ht="18.75">
      <c r="A63" s="233"/>
      <c r="B63" s="233"/>
      <c r="C63" s="233"/>
      <c r="D63" s="233"/>
      <c r="E63" s="33"/>
    </row>
    <row r="64" spans="1:5" ht="17.25">
      <c r="A64" s="14"/>
      <c r="B64" s="211"/>
      <c r="C64" s="210"/>
      <c r="D64" s="210"/>
      <c r="E64" s="33"/>
    </row>
    <row r="65" spans="1:5" ht="17.25">
      <c r="A65" s="14"/>
      <c r="B65" s="211"/>
      <c r="C65" s="210"/>
      <c r="D65" s="210"/>
      <c r="E65" s="33"/>
    </row>
    <row r="66" spans="1:5" ht="17.25">
      <c r="A66" s="14"/>
      <c r="B66" s="211"/>
      <c r="C66" s="210"/>
      <c r="D66" s="210"/>
      <c r="E66" s="33"/>
    </row>
    <row r="67" spans="1:5" ht="17.25">
      <c r="A67" s="14"/>
      <c r="B67" s="211"/>
      <c r="C67" s="210"/>
      <c r="D67" s="210"/>
      <c r="E67" s="33"/>
    </row>
    <row r="68" spans="1:5" ht="17.25">
      <c r="A68" s="14"/>
      <c r="B68" s="211"/>
      <c r="C68" s="210"/>
      <c r="D68" s="210"/>
      <c r="E68" s="33"/>
    </row>
    <row r="69" spans="1:5" ht="17.25">
      <c r="A69" s="14"/>
      <c r="B69" s="211"/>
      <c r="C69" s="210"/>
      <c r="D69" s="210"/>
      <c r="E69" s="33"/>
    </row>
    <row r="70" spans="1:5" ht="17.25">
      <c r="A70" s="14"/>
      <c r="B70" s="211"/>
      <c r="C70" s="210"/>
      <c r="D70" s="210"/>
      <c r="E70" s="33"/>
    </row>
    <row r="71" spans="1:5" ht="17.25">
      <c r="A71" s="211"/>
      <c r="B71" s="234"/>
      <c r="C71" s="244"/>
      <c r="D71" s="210"/>
      <c r="E71" s="33"/>
    </row>
    <row r="72" spans="1:5">
      <c r="A72" s="33"/>
      <c r="B72" s="33"/>
      <c r="C72" s="33"/>
      <c r="D72" s="33"/>
      <c r="E72" s="33"/>
    </row>
    <row r="73" spans="1:5">
      <c r="A73" s="33"/>
      <c r="B73" s="33"/>
      <c r="C73" s="33"/>
      <c r="D73" s="33"/>
      <c r="E73" s="33"/>
    </row>
    <row r="74" spans="1:5" ht="20.25">
      <c r="A74" s="82"/>
      <c r="B74" s="235"/>
      <c r="C74" s="521"/>
      <c r="D74" s="521"/>
      <c r="E74" s="33"/>
    </row>
    <row r="75" spans="1:5">
      <c r="A75" s="33"/>
      <c r="C75" s="33"/>
      <c r="D75" s="33"/>
    </row>
    <row r="76" spans="1:5">
      <c r="A76" s="33"/>
      <c r="D76" s="33"/>
    </row>
    <row r="77" spans="1:5">
      <c r="A77" s="33"/>
    </row>
    <row r="78" spans="1:5">
      <c r="A78" s="33"/>
    </row>
    <row r="79" spans="1:5">
      <c r="A79" s="33"/>
    </row>
  </sheetData>
  <mergeCells count="7">
    <mergeCell ref="A58:D58"/>
    <mergeCell ref="C74:D74"/>
    <mergeCell ref="D7:E7"/>
    <mergeCell ref="A56:D56"/>
    <mergeCell ref="A8:E8"/>
    <mergeCell ref="A10:E10"/>
    <mergeCell ref="A26:B26"/>
  </mergeCells>
  <pageMargins left="0.33" right="0.2" top="0.43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3" workbookViewId="0">
      <selection activeCell="A31" sqref="A31:XFD31"/>
    </sheetView>
  </sheetViews>
  <sheetFormatPr defaultRowHeight="15"/>
  <cols>
    <col min="1" max="1" width="4.85546875" customWidth="1"/>
    <col min="2" max="2" width="38.140625" customWidth="1"/>
    <col min="3" max="4" width="20.5703125" customWidth="1"/>
    <col min="5" max="5" width="14.7109375" customWidth="1"/>
  </cols>
  <sheetData>
    <row r="1" spans="1:5" ht="12" hidden="1" customHeight="1">
      <c r="C1" s="226"/>
    </row>
    <row r="2" spans="1:5" s="23" customFormat="1" ht="9" hidden="1" customHeight="1">
      <c r="C2" s="240"/>
    </row>
    <row r="3" spans="1:5" s="2" customFormat="1" ht="16.5">
      <c r="D3" s="2" t="s">
        <v>287</v>
      </c>
    </row>
    <row r="4" spans="1:5" s="35" customFormat="1" ht="16.5" customHeight="1">
      <c r="D4" s="228" t="s">
        <v>257</v>
      </c>
    </row>
    <row r="5" spans="1:5" s="35" customFormat="1" ht="16.5" customHeight="1">
      <c r="D5" s="39" t="s">
        <v>258</v>
      </c>
    </row>
    <row r="6" spans="1:5" s="35" customFormat="1" ht="16.5" customHeight="1">
      <c r="D6" s="39" t="s">
        <v>260</v>
      </c>
    </row>
    <row r="7" spans="1:5" s="35" customFormat="1" ht="16.5" customHeight="1">
      <c r="D7" s="39" t="s">
        <v>261</v>
      </c>
    </row>
    <row r="8" spans="1:5" s="35" customFormat="1" ht="16.5" customHeight="1">
      <c r="C8" s="31"/>
      <c r="D8" s="31"/>
    </row>
    <row r="9" spans="1:5" s="35" customFormat="1" ht="16.5" customHeight="1">
      <c r="C9" s="509"/>
      <c r="D9" s="509"/>
    </row>
    <row r="10" spans="1:5" s="23" customFormat="1" ht="9" hidden="1" customHeight="1">
      <c r="C10" s="255"/>
    </row>
    <row r="11" spans="1:5" s="23" customFormat="1" ht="9" hidden="1" customHeight="1"/>
    <row r="12" spans="1:5" ht="47.25" customHeight="1">
      <c r="A12" s="523" t="s">
        <v>285</v>
      </c>
      <c r="B12" s="523"/>
      <c r="C12" s="523"/>
      <c r="D12" s="523"/>
      <c r="E12" s="523"/>
    </row>
    <row r="13" spans="1:5">
      <c r="C13" s="33"/>
      <c r="D13" s="33"/>
    </row>
    <row r="14" spans="1:5" s="2" customFormat="1" ht="23.25" customHeight="1">
      <c r="A14" s="508" t="s">
        <v>286</v>
      </c>
      <c r="B14" s="508"/>
      <c r="C14" s="508"/>
      <c r="D14" s="508"/>
      <c r="E14" s="508"/>
    </row>
    <row r="15" spans="1:5" s="3" customFormat="1" ht="12.75" customHeight="1"/>
    <row r="16" spans="1:5" s="3" customFormat="1" ht="19.149999999999999" customHeight="1">
      <c r="B16" s="3" t="s">
        <v>48</v>
      </c>
    </row>
    <row r="17" spans="1:8" s="3" customFormat="1" ht="24.6" customHeight="1">
      <c r="B17" s="3" t="s">
        <v>38</v>
      </c>
    </row>
    <row r="18" spans="1:8" ht="15.75" thickBot="1">
      <c r="A18" s="256"/>
    </row>
    <row r="19" spans="1:8" ht="45.75" customHeight="1" thickBot="1">
      <c r="A19" s="239" t="s">
        <v>5</v>
      </c>
      <c r="B19" s="320" t="s">
        <v>6</v>
      </c>
      <c r="C19" s="321" t="s">
        <v>24</v>
      </c>
      <c r="D19" s="321" t="s">
        <v>147</v>
      </c>
      <c r="E19" s="366" t="s">
        <v>20</v>
      </c>
      <c r="F19" s="26"/>
      <c r="G19" s="26"/>
      <c r="H19" s="26"/>
    </row>
    <row r="20" spans="1:8" ht="18.95" customHeight="1">
      <c r="A20" s="257">
        <v>1</v>
      </c>
      <c r="B20" s="258" t="s">
        <v>7</v>
      </c>
      <c r="C20" s="43">
        <v>1</v>
      </c>
      <c r="D20" s="52">
        <v>135000</v>
      </c>
      <c r="E20" s="416">
        <f>SUM(D20*C20)</f>
        <v>135000</v>
      </c>
    </row>
    <row r="21" spans="1:8" ht="18.95" customHeight="1">
      <c r="A21" s="260">
        <v>2</v>
      </c>
      <c r="B21" s="261" t="s">
        <v>8</v>
      </c>
      <c r="C21" s="11">
        <v>0.5</v>
      </c>
      <c r="D21" s="53">
        <v>116000</v>
      </c>
      <c r="E21" s="417">
        <f t="shared" ref="E21:E28" si="0">SUM(D21*C21)</f>
        <v>58000</v>
      </c>
    </row>
    <row r="22" spans="1:8" ht="18.95" customHeight="1">
      <c r="A22" s="260">
        <v>3</v>
      </c>
      <c r="B22" s="261" t="s">
        <v>152</v>
      </c>
      <c r="C22" s="11">
        <v>3.44</v>
      </c>
      <c r="D22" s="53">
        <v>110000</v>
      </c>
      <c r="E22" s="417">
        <f t="shared" si="0"/>
        <v>378400</v>
      </c>
    </row>
    <row r="23" spans="1:8" ht="18.95" customHeight="1">
      <c r="A23" s="260">
        <v>4</v>
      </c>
      <c r="B23" s="261" t="s">
        <v>152</v>
      </c>
      <c r="C23" s="11">
        <v>3.22</v>
      </c>
      <c r="D23" s="53">
        <v>110000</v>
      </c>
      <c r="E23" s="417">
        <f t="shared" si="0"/>
        <v>354200</v>
      </c>
    </row>
    <row r="24" spans="1:8" ht="18.95" customHeight="1">
      <c r="A24" s="260">
        <v>5</v>
      </c>
      <c r="B24" s="261" t="s">
        <v>72</v>
      </c>
      <c r="C24" s="11">
        <v>0.5</v>
      </c>
      <c r="D24" s="53">
        <v>100000</v>
      </c>
      <c r="E24" s="417">
        <f t="shared" si="0"/>
        <v>50000</v>
      </c>
    </row>
    <row r="25" spans="1:8" ht="18.95" customHeight="1">
      <c r="A25" s="260">
        <v>6</v>
      </c>
      <c r="B25" s="261" t="s">
        <v>167</v>
      </c>
      <c r="C25" s="11">
        <v>1</v>
      </c>
      <c r="D25" s="53">
        <v>100000</v>
      </c>
      <c r="E25" s="417">
        <f t="shared" si="0"/>
        <v>100000</v>
      </c>
    </row>
    <row r="26" spans="1:8" ht="18.95" customHeight="1">
      <c r="A26" s="260">
        <v>7</v>
      </c>
      <c r="B26" s="261" t="s">
        <v>168</v>
      </c>
      <c r="C26" s="11">
        <v>1</v>
      </c>
      <c r="D26" s="53">
        <v>100000</v>
      </c>
      <c r="E26" s="417">
        <f t="shared" si="0"/>
        <v>100000</v>
      </c>
    </row>
    <row r="27" spans="1:8" ht="18.95" customHeight="1" thickBot="1">
      <c r="A27" s="418">
        <v>8</v>
      </c>
      <c r="B27" s="419" t="s">
        <v>169</v>
      </c>
      <c r="C27" s="420"/>
      <c r="D27" s="421">
        <v>220000</v>
      </c>
      <c r="E27" s="422"/>
    </row>
    <row r="28" spans="1:8" ht="24.95" customHeight="1" thickBot="1">
      <c r="A28" s="263"/>
      <c r="B28" s="264" t="s">
        <v>20</v>
      </c>
      <c r="C28" s="265">
        <f>SUM(C20:C27)</f>
        <v>10.66</v>
      </c>
      <c r="D28" s="415">
        <f>SUM(D20:D27)</f>
        <v>991000</v>
      </c>
      <c r="E28" s="423">
        <f t="shared" si="0"/>
        <v>10564060</v>
      </c>
    </row>
    <row r="29" spans="1:8">
      <c r="A29" s="33"/>
      <c r="B29" s="33"/>
      <c r="C29" s="33"/>
      <c r="D29" s="33"/>
    </row>
    <row r="30" spans="1:8">
      <c r="A30" s="33"/>
      <c r="B30" s="33"/>
      <c r="C30" s="33"/>
      <c r="D30" s="33"/>
    </row>
    <row r="31" spans="1:8" ht="20.25">
      <c r="A31" s="505" t="s">
        <v>21</v>
      </c>
      <c r="B31" s="505"/>
      <c r="C31" s="81"/>
      <c r="D31" s="311" t="s">
        <v>42</v>
      </c>
      <c r="E31" s="2"/>
    </row>
    <row r="32" spans="1:8" s="2" customFormat="1" ht="20.25">
      <c r="A32" s="81"/>
      <c r="B32" s="39"/>
      <c r="C32" s="81"/>
      <c r="D32" s="106"/>
    </row>
    <row r="33" spans="1:4">
      <c r="A33" s="33"/>
      <c r="B33" s="33"/>
      <c r="C33" s="33"/>
      <c r="D33" s="33"/>
    </row>
    <row r="34" spans="1:4">
      <c r="A34" s="33"/>
      <c r="B34" s="33"/>
      <c r="C34" s="33"/>
      <c r="D34" s="33"/>
    </row>
    <row r="35" spans="1:4">
      <c r="A35" s="33"/>
    </row>
    <row r="36" spans="1:4">
      <c r="A36" s="33"/>
    </row>
    <row r="37" spans="1:4">
      <c r="A37" s="33"/>
    </row>
    <row r="38" spans="1:4">
      <c r="A38" s="33"/>
    </row>
    <row r="39" spans="1:4">
      <c r="A39" s="33"/>
    </row>
    <row r="40" spans="1:4">
      <c r="A40" s="33"/>
    </row>
    <row r="41" spans="1:4">
      <c r="A41" s="33"/>
    </row>
    <row r="42" spans="1:4">
      <c r="A42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4">
      <c r="A65" s="33"/>
    </row>
    <row r="66" spans="1:4">
      <c r="A66" s="33"/>
    </row>
    <row r="67" spans="1:4">
      <c r="A67" s="33"/>
    </row>
    <row r="68" spans="1:4">
      <c r="A68" s="33"/>
    </row>
    <row r="69" spans="1:4">
      <c r="A69" s="33"/>
    </row>
    <row r="70" spans="1:4">
      <c r="A70" s="33"/>
    </row>
    <row r="71" spans="1:4">
      <c r="A71" s="33"/>
    </row>
    <row r="72" spans="1:4">
      <c r="A72" s="33"/>
    </row>
    <row r="73" spans="1:4">
      <c r="A73" s="33"/>
    </row>
    <row r="74" spans="1:4">
      <c r="A74" s="33"/>
      <c r="C74" s="33"/>
      <c r="D74" s="33"/>
    </row>
    <row r="75" spans="1:4">
      <c r="A75" s="33"/>
      <c r="C75" s="33"/>
      <c r="D75" s="33"/>
    </row>
    <row r="76" spans="1:4">
      <c r="A76" s="33"/>
      <c r="C76" s="33"/>
      <c r="D76" s="33"/>
    </row>
    <row r="77" spans="1:4">
      <c r="A77" s="33"/>
      <c r="C77" s="33"/>
      <c r="D77" s="33"/>
    </row>
    <row r="78" spans="1:4">
      <c r="A78" s="33"/>
      <c r="C78" s="33"/>
      <c r="D78" s="33"/>
    </row>
    <row r="79" spans="1:4">
      <c r="A79" s="33"/>
      <c r="C79" s="33"/>
      <c r="D79" s="33"/>
    </row>
    <row r="80" spans="1:4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</sheetData>
  <mergeCells count="4">
    <mergeCell ref="C9:D9"/>
    <mergeCell ref="A31:B31"/>
    <mergeCell ref="A12:E12"/>
    <mergeCell ref="A14:E14"/>
  </mergeCells>
  <pageMargins left="0.28000000000000003" right="0.2" top="0.28000000000000003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7" sqref="A27:XFD27"/>
    </sheetView>
  </sheetViews>
  <sheetFormatPr defaultRowHeight="15"/>
  <cols>
    <col min="1" max="1" width="4.85546875" customWidth="1"/>
    <col min="2" max="2" width="37.5703125" customWidth="1"/>
    <col min="3" max="4" width="19.42578125" customWidth="1"/>
    <col min="5" max="5" width="15.85546875" customWidth="1"/>
  </cols>
  <sheetData>
    <row r="1" spans="1:5" s="2" customFormat="1" ht="16.5">
      <c r="D1" s="2" t="s">
        <v>288</v>
      </c>
    </row>
    <row r="2" spans="1:5" s="35" customFormat="1" ht="16.5" customHeight="1">
      <c r="D2" s="228" t="s">
        <v>257</v>
      </c>
    </row>
    <row r="3" spans="1:5" s="35" customFormat="1" ht="16.5" customHeight="1">
      <c r="D3" s="39" t="s">
        <v>258</v>
      </c>
    </row>
    <row r="4" spans="1:5" s="35" customFormat="1" ht="16.5" customHeight="1">
      <c r="D4" s="39" t="s">
        <v>260</v>
      </c>
    </row>
    <row r="5" spans="1:5" s="35" customFormat="1" ht="16.5" customHeight="1">
      <c r="D5" s="39" t="s">
        <v>261</v>
      </c>
    </row>
    <row r="6" spans="1:5" s="2" customFormat="1" ht="17.25" customHeight="1">
      <c r="C6" s="31"/>
      <c r="D6" s="31"/>
    </row>
    <row r="7" spans="1:5" s="2" customFormat="1" ht="19.5" customHeight="1">
      <c r="C7" s="509"/>
      <c r="D7" s="509"/>
    </row>
    <row r="8" spans="1:5" ht="21.75" customHeight="1">
      <c r="A8" s="523" t="s">
        <v>289</v>
      </c>
      <c r="B8" s="523"/>
      <c r="C8" s="523"/>
      <c r="D8" s="523"/>
      <c r="E8" s="523"/>
    </row>
    <row r="9" spans="1:5" ht="12" customHeight="1">
      <c r="A9" s="2"/>
      <c r="B9" s="2" t="s">
        <v>170</v>
      </c>
      <c r="C9" s="2"/>
      <c r="D9" s="2"/>
    </row>
    <row r="10" spans="1:5" s="2" customFormat="1" ht="23.25" customHeight="1">
      <c r="A10" s="508" t="s">
        <v>0</v>
      </c>
      <c r="B10" s="508"/>
      <c r="C10" s="508"/>
      <c r="D10" s="508"/>
      <c r="E10" s="508"/>
    </row>
    <row r="11" spans="1:5" s="3" customFormat="1" ht="12.75" customHeight="1"/>
    <row r="12" spans="1:5" s="3" customFormat="1" ht="19.149999999999999" customHeight="1">
      <c r="B12" s="3" t="s">
        <v>171</v>
      </c>
    </row>
    <row r="13" spans="1:5" s="3" customFormat="1" ht="18" customHeight="1">
      <c r="B13" s="3" t="s">
        <v>38</v>
      </c>
    </row>
    <row r="14" spans="1:5" s="3" customFormat="1" ht="24.6" customHeight="1" thickBot="1"/>
    <row r="15" spans="1:5" s="26" customFormat="1" ht="57" customHeight="1" thickBot="1">
      <c r="A15" s="40" t="s">
        <v>5</v>
      </c>
      <c r="B15" s="266" t="s">
        <v>6</v>
      </c>
      <c r="C15" s="267" t="s">
        <v>24</v>
      </c>
      <c r="D15" s="275" t="s">
        <v>25</v>
      </c>
      <c r="E15" s="425" t="s">
        <v>20</v>
      </c>
    </row>
    <row r="16" spans="1:5" s="2" customFormat="1" ht="18.95" customHeight="1">
      <c r="A16" s="93">
        <v>1</v>
      </c>
      <c r="B16" s="268" t="s">
        <v>7</v>
      </c>
      <c r="C16" s="269">
        <v>1</v>
      </c>
      <c r="D16" s="276">
        <v>135000</v>
      </c>
      <c r="E16" s="291">
        <f>C16*D16</f>
        <v>135000</v>
      </c>
    </row>
    <row r="17" spans="1:5" s="2" customFormat="1" ht="18.95" customHeight="1">
      <c r="A17" s="67">
        <v>2</v>
      </c>
      <c r="B17" s="270" t="s">
        <v>172</v>
      </c>
      <c r="C17" s="27">
        <v>1</v>
      </c>
      <c r="D17" s="277">
        <v>110000</v>
      </c>
      <c r="E17" s="331">
        <f t="shared" ref="E17:E23" si="0">C17*D17</f>
        <v>110000</v>
      </c>
    </row>
    <row r="18" spans="1:5" s="2" customFormat="1" ht="18.95" customHeight="1">
      <c r="A18" s="67">
        <v>3</v>
      </c>
      <c r="B18" s="270" t="s">
        <v>8</v>
      </c>
      <c r="C18" s="27">
        <v>0.5</v>
      </c>
      <c r="D18" s="277">
        <v>116000</v>
      </c>
      <c r="E18" s="331">
        <f t="shared" si="0"/>
        <v>58000</v>
      </c>
    </row>
    <row r="19" spans="1:5" s="2" customFormat="1" ht="18.95" customHeight="1">
      <c r="A19" s="67">
        <v>4</v>
      </c>
      <c r="B19" s="270" t="s">
        <v>173</v>
      </c>
      <c r="C19" s="27">
        <v>4.84</v>
      </c>
      <c r="D19" s="277">
        <v>105000</v>
      </c>
      <c r="E19" s="331">
        <f t="shared" si="0"/>
        <v>508200</v>
      </c>
    </row>
    <row r="20" spans="1:5" s="2" customFormat="1" ht="18.95" customHeight="1">
      <c r="A20" s="44">
        <v>5</v>
      </c>
      <c r="B20" s="58" t="s">
        <v>13</v>
      </c>
      <c r="C20" s="27">
        <v>1</v>
      </c>
      <c r="D20" s="277">
        <v>100000</v>
      </c>
      <c r="E20" s="331">
        <f t="shared" si="0"/>
        <v>100000</v>
      </c>
    </row>
    <row r="21" spans="1:5" s="2" customFormat="1" ht="18.95" customHeight="1">
      <c r="A21" s="67">
        <v>6</v>
      </c>
      <c r="B21" s="58" t="s">
        <v>16</v>
      </c>
      <c r="C21" s="27">
        <v>1</v>
      </c>
      <c r="D21" s="277">
        <v>104000</v>
      </c>
      <c r="E21" s="331">
        <f t="shared" si="0"/>
        <v>104000</v>
      </c>
    </row>
    <row r="22" spans="1:5" s="2" customFormat="1" ht="18.95" customHeight="1">
      <c r="A22" s="67">
        <v>7</v>
      </c>
      <c r="B22" s="58" t="s">
        <v>116</v>
      </c>
      <c r="C22" s="27">
        <v>0.5</v>
      </c>
      <c r="D22" s="277">
        <v>104000</v>
      </c>
      <c r="E22" s="331">
        <f t="shared" si="0"/>
        <v>52000</v>
      </c>
    </row>
    <row r="23" spans="1:5" s="2" customFormat="1" ht="18.95" customHeight="1" thickBot="1">
      <c r="A23" s="101">
        <v>8</v>
      </c>
      <c r="B23" s="279" t="s">
        <v>17</v>
      </c>
      <c r="C23" s="118">
        <v>1.25</v>
      </c>
      <c r="D23" s="281">
        <v>104000</v>
      </c>
      <c r="E23" s="348">
        <f t="shared" si="0"/>
        <v>130000</v>
      </c>
    </row>
    <row r="24" spans="1:5" s="2" customFormat="1" ht="18.95" customHeight="1" thickBot="1">
      <c r="A24" s="426"/>
      <c r="B24" s="272" t="s">
        <v>20</v>
      </c>
      <c r="C24" s="273">
        <f>SUM(C16:C23)</f>
        <v>11.09</v>
      </c>
      <c r="D24" s="278"/>
      <c r="E24" s="350">
        <f>E16+E17+E18+E19+E20+E21+E22+E23</f>
        <v>1197200</v>
      </c>
    </row>
    <row r="25" spans="1:5" s="2" customFormat="1" ht="18.95" customHeight="1">
      <c r="A25"/>
      <c r="B25"/>
      <c r="C25"/>
      <c r="D25"/>
    </row>
    <row r="26" spans="1:5" s="2" customFormat="1" ht="18.95" customHeight="1">
      <c r="A26"/>
      <c r="B26"/>
      <c r="C26"/>
      <c r="D26"/>
    </row>
    <row r="27" spans="1:5" ht="20.25">
      <c r="A27" s="505" t="s">
        <v>21</v>
      </c>
      <c r="B27" s="505"/>
      <c r="C27" s="81"/>
      <c r="D27" s="311" t="s">
        <v>42</v>
      </c>
      <c r="E27" s="2"/>
    </row>
    <row r="28" spans="1:5" s="2" customFormat="1" ht="20.25">
      <c r="A28" s="81"/>
      <c r="B28" s="39"/>
      <c r="C28" s="81"/>
      <c r="D28" s="81"/>
      <c r="E28" s="106"/>
    </row>
    <row r="29" spans="1:5" s="2" customFormat="1" ht="24.95" customHeight="1">
      <c r="A29"/>
      <c r="B29"/>
      <c r="C29"/>
      <c r="D29"/>
    </row>
    <row r="32" spans="1:5" s="35" customFormat="1" ht="20.25">
      <c r="A32"/>
      <c r="B32"/>
      <c r="C32"/>
      <c r="D32"/>
      <c r="E32" s="274"/>
    </row>
    <row r="34" ht="18" customHeight="1"/>
    <row r="35" ht="15" customHeight="1"/>
    <row r="36" ht="15.75" customHeight="1"/>
    <row r="37" ht="15.75" customHeight="1"/>
    <row r="39" ht="15" customHeight="1"/>
  </sheetData>
  <mergeCells count="4">
    <mergeCell ref="A10:E10"/>
    <mergeCell ref="C7:D7"/>
    <mergeCell ref="A8:E8"/>
    <mergeCell ref="A27:B27"/>
  </mergeCells>
  <pageMargins left="0.31" right="0.31" top="0.41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31" sqref="A31:XFD31"/>
    </sheetView>
  </sheetViews>
  <sheetFormatPr defaultRowHeight="15"/>
  <cols>
    <col min="1" max="1" width="4.85546875" customWidth="1"/>
    <col min="2" max="2" width="40" customWidth="1"/>
    <col min="3" max="3" width="18.28515625" customWidth="1"/>
    <col min="4" max="4" width="20.5703125" customWidth="1"/>
    <col min="5" max="5" width="14.85546875" customWidth="1"/>
  </cols>
  <sheetData>
    <row r="1" spans="1:9" s="2" customFormat="1" ht="16.5">
      <c r="D1" s="2" t="s">
        <v>290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6.5">
      <c r="C6" s="31"/>
      <c r="D6" s="31"/>
    </row>
    <row r="7" spans="1:9" s="2" customFormat="1" ht="12.75" customHeight="1">
      <c r="A7"/>
      <c r="B7"/>
      <c r="C7" s="509"/>
      <c r="D7" s="509"/>
      <c r="E7"/>
      <c r="F7"/>
      <c r="G7"/>
      <c r="H7"/>
      <c r="I7"/>
    </row>
    <row r="8" spans="1:9" s="2" customFormat="1" ht="42" customHeight="1">
      <c r="A8" s="523" t="s">
        <v>174</v>
      </c>
      <c r="B8" s="523"/>
      <c r="C8" s="523"/>
      <c r="D8" s="523"/>
      <c r="E8" s="523"/>
      <c r="F8"/>
      <c r="G8"/>
      <c r="H8"/>
      <c r="I8"/>
    </row>
    <row r="9" spans="1:9" s="39" customFormat="1" ht="17.25">
      <c r="A9" s="3"/>
      <c r="B9" s="3" t="s">
        <v>170</v>
      </c>
      <c r="C9" s="3"/>
      <c r="D9" s="3"/>
      <c r="E9" s="24"/>
      <c r="F9"/>
      <c r="G9"/>
      <c r="H9"/>
      <c r="I9"/>
    </row>
    <row r="10" spans="1:9" s="39" customFormat="1" ht="20.25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7.25">
      <c r="A11" s="3"/>
      <c r="B11" s="3"/>
      <c r="C11" s="3"/>
      <c r="D11" s="3"/>
      <c r="E11" s="3"/>
      <c r="F11" s="3"/>
      <c r="G11" s="3"/>
      <c r="H11" s="3"/>
      <c r="I11" s="3"/>
    </row>
    <row r="12" spans="1:9" s="39" customFormat="1" ht="17.25">
      <c r="A12" s="3"/>
      <c r="B12" s="3" t="s">
        <v>175</v>
      </c>
      <c r="C12" s="3"/>
      <c r="D12" s="3"/>
      <c r="E12" s="3"/>
      <c r="F12" s="3"/>
      <c r="G12" s="3"/>
      <c r="H12" s="3"/>
      <c r="I12" s="3"/>
    </row>
    <row r="13" spans="1:9" ht="21.75" customHeight="1">
      <c r="A13" s="3"/>
      <c r="B13" s="3" t="s">
        <v>38</v>
      </c>
      <c r="C13" s="3"/>
      <c r="D13" s="3"/>
      <c r="E13" s="3"/>
      <c r="F13" s="3"/>
      <c r="G13" s="3"/>
      <c r="H13" s="3"/>
      <c r="I13" s="3"/>
    </row>
    <row r="14" spans="1:9" ht="18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35.25" thickBot="1">
      <c r="A15" s="88" t="s">
        <v>5</v>
      </c>
      <c r="B15" s="89" t="s">
        <v>6</v>
      </c>
      <c r="C15" s="90" t="s">
        <v>24</v>
      </c>
      <c r="D15" s="280" t="s">
        <v>25</v>
      </c>
      <c r="E15" s="424" t="s">
        <v>20</v>
      </c>
      <c r="F15" s="26"/>
      <c r="G15" s="26"/>
      <c r="H15" s="26"/>
      <c r="I15" s="26"/>
    </row>
    <row r="16" spans="1:9" s="2" customFormat="1" ht="17.25">
      <c r="A16" s="93">
        <v>1</v>
      </c>
      <c r="B16" s="268" t="s">
        <v>7</v>
      </c>
      <c r="C16" s="269">
        <v>1</v>
      </c>
      <c r="D16" s="276">
        <v>135000</v>
      </c>
      <c r="E16" s="291">
        <f>D16*C16</f>
        <v>135000</v>
      </c>
    </row>
    <row r="17" spans="1:9" s="3" customFormat="1" ht="34.5">
      <c r="A17" s="67">
        <v>2</v>
      </c>
      <c r="B17" s="270" t="s">
        <v>176</v>
      </c>
      <c r="C17" s="27">
        <v>1</v>
      </c>
      <c r="D17" s="277">
        <v>110000</v>
      </c>
      <c r="E17" s="331">
        <f t="shared" ref="E17:E27" si="0">D17*C17</f>
        <v>110000</v>
      </c>
      <c r="F17" s="2"/>
      <c r="G17" s="2"/>
      <c r="H17" s="2"/>
      <c r="I17" s="2"/>
    </row>
    <row r="18" spans="1:9" s="3" customFormat="1" ht="17.25">
      <c r="A18" s="67">
        <v>3</v>
      </c>
      <c r="B18" s="270" t="s">
        <v>8</v>
      </c>
      <c r="C18" s="27">
        <v>0.5</v>
      </c>
      <c r="D18" s="277">
        <v>116000</v>
      </c>
      <c r="E18" s="331">
        <f t="shared" si="0"/>
        <v>58000</v>
      </c>
      <c r="F18" s="2"/>
      <c r="G18" s="2"/>
      <c r="H18" s="2"/>
      <c r="I18" s="2"/>
    </row>
    <row r="19" spans="1:9" s="3" customFormat="1" ht="17.25">
      <c r="A19" s="67">
        <v>4</v>
      </c>
      <c r="B19" s="270" t="s">
        <v>173</v>
      </c>
      <c r="C19" s="27">
        <v>2</v>
      </c>
      <c r="D19" s="277">
        <v>105000</v>
      </c>
      <c r="E19" s="331">
        <f t="shared" si="0"/>
        <v>210000</v>
      </c>
      <c r="F19" s="2"/>
      <c r="G19" s="2"/>
      <c r="H19" s="2"/>
      <c r="I19" s="2"/>
    </row>
    <row r="20" spans="1:9" s="3" customFormat="1" ht="17.25">
      <c r="A20" s="67">
        <v>5</v>
      </c>
      <c r="B20" s="270" t="s">
        <v>173</v>
      </c>
      <c r="C20" s="27">
        <v>4</v>
      </c>
      <c r="D20" s="277">
        <v>105000</v>
      </c>
      <c r="E20" s="331">
        <f t="shared" si="0"/>
        <v>420000</v>
      </c>
      <c r="F20" s="2"/>
      <c r="G20" s="2"/>
      <c r="H20" s="2"/>
      <c r="I20" s="2"/>
    </row>
    <row r="21" spans="1:9" s="26" customFormat="1" ht="17.25">
      <c r="A21" s="44">
        <v>7</v>
      </c>
      <c r="B21" s="58" t="s">
        <v>13</v>
      </c>
      <c r="C21" s="27">
        <v>1</v>
      </c>
      <c r="D21" s="277">
        <v>104000</v>
      </c>
      <c r="E21" s="331">
        <f t="shared" si="0"/>
        <v>104000</v>
      </c>
      <c r="F21" s="2"/>
      <c r="G21" s="2"/>
      <c r="H21" s="2"/>
      <c r="I21" s="2"/>
    </row>
    <row r="22" spans="1:9" s="2" customFormat="1" ht="17.25">
      <c r="A22" s="67">
        <v>8</v>
      </c>
      <c r="B22" s="58" t="s">
        <v>72</v>
      </c>
      <c r="C22" s="27">
        <v>0.75</v>
      </c>
      <c r="D22" s="277">
        <v>104000</v>
      </c>
      <c r="E22" s="331">
        <f t="shared" si="0"/>
        <v>78000</v>
      </c>
    </row>
    <row r="23" spans="1:9" s="2" customFormat="1" ht="17.25">
      <c r="A23" s="67">
        <v>9</v>
      </c>
      <c r="B23" s="58" t="s">
        <v>16</v>
      </c>
      <c r="C23" s="27">
        <v>1</v>
      </c>
      <c r="D23" s="277">
        <v>104000</v>
      </c>
      <c r="E23" s="331">
        <f t="shared" si="0"/>
        <v>104000</v>
      </c>
    </row>
    <row r="24" spans="1:9" s="2" customFormat="1" ht="17.25">
      <c r="A24" s="67">
        <v>10</v>
      </c>
      <c r="B24" s="58" t="s">
        <v>116</v>
      </c>
      <c r="C24" s="27">
        <v>0.5</v>
      </c>
      <c r="D24" s="277">
        <v>104000</v>
      </c>
      <c r="E24" s="331">
        <f t="shared" si="0"/>
        <v>52000</v>
      </c>
    </row>
    <row r="25" spans="1:9" s="2" customFormat="1" ht="17.25">
      <c r="A25" s="44">
        <v>11</v>
      </c>
      <c r="B25" s="271" t="s">
        <v>17</v>
      </c>
      <c r="C25" s="27">
        <v>1</v>
      </c>
      <c r="D25" s="277">
        <v>104000</v>
      </c>
      <c r="E25" s="331">
        <f t="shared" si="0"/>
        <v>104000</v>
      </c>
    </row>
    <row r="26" spans="1:9" s="2" customFormat="1" ht="17.25">
      <c r="A26" s="67">
        <v>12</v>
      </c>
      <c r="B26" s="271" t="s">
        <v>17</v>
      </c>
      <c r="C26" s="27">
        <v>1</v>
      </c>
      <c r="D26" s="277">
        <v>104000</v>
      </c>
      <c r="E26" s="331">
        <f t="shared" si="0"/>
        <v>104000</v>
      </c>
    </row>
    <row r="27" spans="1:9" s="2" customFormat="1" ht="18" thickBot="1">
      <c r="A27" s="101">
        <v>13</v>
      </c>
      <c r="B27" s="279" t="s">
        <v>17</v>
      </c>
      <c r="C27" s="118">
        <v>1</v>
      </c>
      <c r="D27" s="281">
        <v>104000</v>
      </c>
      <c r="E27" s="348">
        <f t="shared" si="0"/>
        <v>104000</v>
      </c>
    </row>
    <row r="28" spans="1:9" s="2" customFormat="1" ht="18" thickBot="1">
      <c r="A28" s="59"/>
      <c r="B28" s="272" t="s">
        <v>20</v>
      </c>
      <c r="C28" s="273">
        <f>SUM(C16:C27)</f>
        <v>14.75</v>
      </c>
      <c r="D28" s="278"/>
      <c r="E28" s="349">
        <f>SUM(E16:E27)</f>
        <v>1583000</v>
      </c>
    </row>
    <row r="29" spans="1:9" s="2" customFormat="1" ht="16.5">
      <c r="A29"/>
      <c r="B29"/>
      <c r="C29"/>
      <c r="D29"/>
      <c r="E29"/>
      <c r="F29"/>
      <c r="G29"/>
      <c r="H29"/>
      <c r="I29"/>
    </row>
    <row r="30" spans="1:9" s="2" customFormat="1" ht="16.5">
      <c r="A30"/>
      <c r="B30"/>
      <c r="C30"/>
      <c r="D30"/>
      <c r="E30"/>
      <c r="F30"/>
      <c r="G30"/>
      <c r="H30"/>
      <c r="I30"/>
    </row>
    <row r="31" spans="1:9" ht="20.25">
      <c r="A31" s="505" t="s">
        <v>21</v>
      </c>
      <c r="B31" s="505"/>
      <c r="C31" s="81"/>
      <c r="D31" s="311" t="s">
        <v>42</v>
      </c>
      <c r="E31" s="2"/>
    </row>
    <row r="32" spans="1:9" s="2" customFormat="1" ht="20.25">
      <c r="A32" s="81"/>
      <c r="B32" s="39"/>
      <c r="C32" s="81"/>
      <c r="D32" s="81"/>
      <c r="E32" s="106"/>
    </row>
    <row r="33" spans="1:9" s="2" customFormat="1" ht="16.5">
      <c r="A33"/>
      <c r="B33"/>
      <c r="C33"/>
      <c r="D33"/>
      <c r="E33"/>
      <c r="F33"/>
      <c r="G33"/>
      <c r="H33"/>
      <c r="I33"/>
    </row>
    <row r="34" spans="1:9" s="2" customFormat="1" ht="16.5">
      <c r="A34"/>
      <c r="B34"/>
      <c r="C34"/>
      <c r="D34"/>
      <c r="E34"/>
      <c r="F34"/>
      <c r="G34"/>
      <c r="H34"/>
      <c r="I34"/>
    </row>
    <row r="35" spans="1:9" s="2" customFormat="1" ht="16.5">
      <c r="A35"/>
      <c r="B35"/>
      <c r="C35"/>
      <c r="D35"/>
      <c r="E35"/>
      <c r="F35"/>
      <c r="G35"/>
      <c r="H35"/>
      <c r="I35"/>
    </row>
    <row r="38" spans="1:9" s="35" customFormat="1">
      <c r="A38"/>
      <c r="B38"/>
      <c r="C38"/>
      <c r="D38"/>
      <c r="E38"/>
      <c r="F38"/>
      <c r="G38"/>
      <c r="H38"/>
      <c r="I38"/>
    </row>
  </sheetData>
  <mergeCells count="4">
    <mergeCell ref="A10:E10"/>
    <mergeCell ref="C7:D7"/>
    <mergeCell ref="A8:E8"/>
    <mergeCell ref="A31:B31"/>
  </mergeCells>
  <pageMargins left="0.28000000000000003" right="0.21" top="0.28999999999999998" bottom="0.75" header="0.22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44" sqref="A44:XFD44"/>
    </sheetView>
  </sheetViews>
  <sheetFormatPr defaultRowHeight="15"/>
  <cols>
    <col min="1" max="1" width="7.140625" customWidth="1"/>
    <col min="2" max="2" width="40.140625" customWidth="1"/>
    <col min="3" max="3" width="15.85546875" customWidth="1"/>
    <col min="4" max="4" width="19.5703125" customWidth="1"/>
    <col min="5" max="5" width="16" customWidth="1"/>
  </cols>
  <sheetData>
    <row r="1" spans="1:9" s="2" customFormat="1" ht="16.5">
      <c r="D1" s="2" t="s">
        <v>291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2" customHeight="1">
      <c r="D6" s="31"/>
      <c r="E6" s="31"/>
    </row>
    <row r="7" spans="1:9" ht="9.75" customHeight="1">
      <c r="D7" s="509"/>
      <c r="E7" s="509"/>
    </row>
    <row r="8" spans="1:9" ht="17.25">
      <c r="A8" s="511" t="s">
        <v>177</v>
      </c>
      <c r="B8" s="511"/>
      <c r="C8" s="511"/>
      <c r="D8" s="511"/>
      <c r="E8" s="511"/>
    </row>
    <row r="9" spans="1:9" ht="9" customHeight="1">
      <c r="A9" s="313"/>
      <c r="B9" s="313"/>
      <c r="C9" s="313"/>
      <c r="D9" s="313"/>
      <c r="E9" s="313"/>
    </row>
    <row r="10" spans="1:9" ht="22.5">
      <c r="A10" s="284" t="s">
        <v>178</v>
      </c>
    </row>
    <row r="11" spans="1:9" ht="12" customHeight="1">
      <c r="A11" s="284"/>
    </row>
    <row r="12" spans="1:9" ht="17.25">
      <c r="B12" s="237" t="s">
        <v>179</v>
      </c>
      <c r="C12" s="427"/>
      <c r="D12" s="427"/>
    </row>
    <row r="13" spans="1:9" ht="17.25">
      <c r="B13" s="237" t="s">
        <v>180</v>
      </c>
      <c r="C13" s="427"/>
      <c r="D13" s="427"/>
    </row>
    <row r="14" spans="1:9" ht="9.75" customHeight="1" thickBot="1">
      <c r="A14" s="187"/>
    </row>
    <row r="15" spans="1:9" ht="45.75" customHeight="1" thickBot="1">
      <c r="A15" s="438" t="s">
        <v>5</v>
      </c>
      <c r="B15" s="433" t="s">
        <v>6</v>
      </c>
      <c r="C15" s="428" t="s">
        <v>24</v>
      </c>
      <c r="D15" s="428" t="s">
        <v>25</v>
      </c>
      <c r="E15" s="429" t="s">
        <v>20</v>
      </c>
      <c r="F15" s="26"/>
      <c r="G15" s="26"/>
      <c r="H15" s="26"/>
      <c r="I15" s="26"/>
    </row>
    <row r="16" spans="1:9" ht="18">
      <c r="A16" s="197">
        <v>1</v>
      </c>
      <c r="B16" s="434" t="s">
        <v>292</v>
      </c>
      <c r="C16" s="200">
        <v>1</v>
      </c>
      <c r="D16" s="200">
        <v>280000</v>
      </c>
      <c r="E16" s="430">
        <f>D16*C16</f>
        <v>280000</v>
      </c>
    </row>
    <row r="17" spans="1:5" ht="17.25">
      <c r="A17" s="407">
        <v>2</v>
      </c>
      <c r="B17" s="435" t="s">
        <v>181</v>
      </c>
      <c r="C17" s="367">
        <v>1</v>
      </c>
      <c r="D17" s="367">
        <v>185000</v>
      </c>
      <c r="E17" s="431">
        <f t="shared" ref="E17:E40" si="0">D17*C17</f>
        <v>185000</v>
      </c>
    </row>
    <row r="18" spans="1:5" ht="17.25">
      <c r="A18" s="407">
        <v>3</v>
      </c>
      <c r="B18" s="435" t="s">
        <v>8</v>
      </c>
      <c r="C18" s="367">
        <v>1</v>
      </c>
      <c r="D18" s="367">
        <v>150000</v>
      </c>
      <c r="E18" s="431">
        <f t="shared" si="0"/>
        <v>150000</v>
      </c>
    </row>
    <row r="19" spans="1:5" ht="17.25">
      <c r="A19" s="407">
        <v>4</v>
      </c>
      <c r="B19" s="435" t="s">
        <v>72</v>
      </c>
      <c r="C19" s="367">
        <v>1</v>
      </c>
      <c r="D19" s="367">
        <v>110000</v>
      </c>
      <c r="E19" s="431">
        <f t="shared" si="0"/>
        <v>110000</v>
      </c>
    </row>
    <row r="20" spans="1:5" ht="17.25">
      <c r="A20" s="407">
        <v>5</v>
      </c>
      <c r="B20" s="435" t="s">
        <v>17</v>
      </c>
      <c r="C20" s="367">
        <v>1</v>
      </c>
      <c r="D20" s="367">
        <v>100000</v>
      </c>
      <c r="E20" s="431">
        <f t="shared" si="0"/>
        <v>100000</v>
      </c>
    </row>
    <row r="21" spans="1:5" ht="17.25">
      <c r="A21" s="407">
        <v>6</v>
      </c>
      <c r="B21" s="435" t="s">
        <v>182</v>
      </c>
      <c r="C21" s="367">
        <v>1</v>
      </c>
      <c r="D21" s="367">
        <v>100000</v>
      </c>
      <c r="E21" s="431">
        <f t="shared" si="0"/>
        <v>100000</v>
      </c>
    </row>
    <row r="22" spans="1:5" ht="17.25">
      <c r="A22" s="407">
        <v>7</v>
      </c>
      <c r="B22" s="435" t="s">
        <v>183</v>
      </c>
      <c r="C22" s="367">
        <v>3</v>
      </c>
      <c r="D22" s="367">
        <v>100000</v>
      </c>
      <c r="E22" s="431">
        <f t="shared" si="0"/>
        <v>300000</v>
      </c>
    </row>
    <row r="23" spans="1:5" ht="17.25">
      <c r="A23" s="407">
        <v>8</v>
      </c>
      <c r="B23" s="435" t="s">
        <v>184</v>
      </c>
      <c r="C23" s="367">
        <v>4</v>
      </c>
      <c r="D23" s="367">
        <v>163000</v>
      </c>
      <c r="E23" s="431">
        <f t="shared" si="0"/>
        <v>652000</v>
      </c>
    </row>
    <row r="24" spans="1:5" ht="17.25">
      <c r="A24" s="407">
        <v>9</v>
      </c>
      <c r="B24" s="435" t="s">
        <v>185</v>
      </c>
      <c r="C24" s="367">
        <v>1</v>
      </c>
      <c r="D24" s="367">
        <v>173000</v>
      </c>
      <c r="E24" s="431">
        <f t="shared" si="0"/>
        <v>173000</v>
      </c>
    </row>
    <row r="25" spans="1:5" ht="17.25">
      <c r="A25" s="407">
        <v>10</v>
      </c>
      <c r="B25" s="435" t="s">
        <v>186</v>
      </c>
      <c r="C25" s="367">
        <v>1</v>
      </c>
      <c r="D25" s="367">
        <v>100000</v>
      </c>
      <c r="E25" s="431">
        <f t="shared" si="0"/>
        <v>100000</v>
      </c>
    </row>
    <row r="26" spans="1:5" ht="17.25">
      <c r="A26" s="407">
        <v>11</v>
      </c>
      <c r="B26" s="435" t="s">
        <v>186</v>
      </c>
      <c r="C26" s="367">
        <v>1</v>
      </c>
      <c r="D26" s="367">
        <v>104000</v>
      </c>
      <c r="E26" s="431">
        <f t="shared" si="0"/>
        <v>104000</v>
      </c>
    </row>
    <row r="27" spans="1:5" ht="17.25">
      <c r="A27" s="407">
        <v>12</v>
      </c>
      <c r="B27" s="435" t="s">
        <v>186</v>
      </c>
      <c r="C27" s="367">
        <v>8</v>
      </c>
      <c r="D27" s="367">
        <v>135000</v>
      </c>
      <c r="E27" s="431">
        <f t="shared" si="0"/>
        <v>1080000</v>
      </c>
    </row>
    <row r="28" spans="1:5" ht="17.25">
      <c r="A28" s="407">
        <v>13</v>
      </c>
      <c r="B28" s="435" t="s">
        <v>187</v>
      </c>
      <c r="C28" s="367">
        <v>5</v>
      </c>
      <c r="D28" s="367">
        <v>173000</v>
      </c>
      <c r="E28" s="431">
        <f t="shared" si="0"/>
        <v>865000</v>
      </c>
    </row>
    <row r="29" spans="1:5" ht="17.25">
      <c r="A29" s="407">
        <v>14</v>
      </c>
      <c r="B29" s="435" t="s">
        <v>188</v>
      </c>
      <c r="C29" s="367">
        <v>1</v>
      </c>
      <c r="D29" s="367">
        <v>100000</v>
      </c>
      <c r="E29" s="431">
        <f t="shared" si="0"/>
        <v>100000</v>
      </c>
    </row>
    <row r="30" spans="1:5" ht="17.25">
      <c r="A30" s="407">
        <v>15</v>
      </c>
      <c r="B30" s="435" t="s">
        <v>189</v>
      </c>
      <c r="C30" s="367">
        <v>1</v>
      </c>
      <c r="D30" s="367">
        <v>153000</v>
      </c>
      <c r="E30" s="431">
        <f t="shared" si="0"/>
        <v>153000</v>
      </c>
    </row>
    <row r="31" spans="1:5" ht="17.25">
      <c r="A31" s="407">
        <v>16</v>
      </c>
      <c r="B31" s="435" t="s">
        <v>190</v>
      </c>
      <c r="C31" s="367">
        <v>2</v>
      </c>
      <c r="D31" s="367">
        <v>143000</v>
      </c>
      <c r="E31" s="431">
        <f t="shared" si="0"/>
        <v>286000</v>
      </c>
    </row>
    <row r="32" spans="1:5" ht="17.25">
      <c r="A32" s="407">
        <v>17</v>
      </c>
      <c r="B32" s="435" t="s">
        <v>191</v>
      </c>
      <c r="C32" s="367">
        <v>19.399999999999999</v>
      </c>
      <c r="D32" s="367">
        <v>100000</v>
      </c>
      <c r="E32" s="431">
        <f t="shared" si="0"/>
        <v>1939999.9999999998</v>
      </c>
    </row>
    <row r="33" spans="1:5" ht="17.25">
      <c r="A33" s="407">
        <v>18</v>
      </c>
      <c r="B33" s="435" t="s">
        <v>191</v>
      </c>
      <c r="C33" s="367">
        <v>5.85</v>
      </c>
      <c r="D33" s="367">
        <v>104000</v>
      </c>
      <c r="E33" s="431">
        <f t="shared" si="0"/>
        <v>608400</v>
      </c>
    </row>
    <row r="34" spans="1:5" ht="17.25">
      <c r="A34" s="407">
        <v>19</v>
      </c>
      <c r="B34" s="435" t="s">
        <v>192</v>
      </c>
      <c r="C34" s="367">
        <v>1</v>
      </c>
      <c r="D34" s="367">
        <v>135000</v>
      </c>
      <c r="E34" s="431">
        <f t="shared" si="0"/>
        <v>135000</v>
      </c>
    </row>
    <row r="35" spans="1:5" ht="17.25">
      <c r="A35" s="407">
        <v>20</v>
      </c>
      <c r="B35" s="435" t="s">
        <v>193</v>
      </c>
      <c r="C35" s="367">
        <v>2</v>
      </c>
      <c r="D35" s="367">
        <v>130000</v>
      </c>
      <c r="E35" s="431">
        <f t="shared" si="0"/>
        <v>260000</v>
      </c>
    </row>
    <row r="36" spans="1:5" ht="17.25">
      <c r="A36" s="407">
        <v>21</v>
      </c>
      <c r="B36" s="435" t="s">
        <v>185</v>
      </c>
      <c r="C36" s="367">
        <v>2</v>
      </c>
      <c r="D36" s="367">
        <v>210000</v>
      </c>
      <c r="E36" s="431">
        <f t="shared" si="0"/>
        <v>420000</v>
      </c>
    </row>
    <row r="37" spans="1:5" ht="17.25">
      <c r="A37" s="407">
        <v>22</v>
      </c>
      <c r="B37" s="435" t="s">
        <v>194</v>
      </c>
      <c r="C37" s="367">
        <v>6</v>
      </c>
      <c r="D37" s="367">
        <v>130000</v>
      </c>
      <c r="E37" s="431">
        <f t="shared" si="0"/>
        <v>780000</v>
      </c>
    </row>
    <row r="38" spans="1:5" ht="17.25">
      <c r="A38" s="407">
        <v>23</v>
      </c>
      <c r="B38" s="435" t="s">
        <v>195</v>
      </c>
      <c r="C38" s="367">
        <v>1</v>
      </c>
      <c r="D38" s="367">
        <v>120000</v>
      </c>
      <c r="E38" s="431">
        <f t="shared" si="0"/>
        <v>120000</v>
      </c>
    </row>
    <row r="39" spans="1:5" ht="18">
      <c r="A39" s="407">
        <v>24</v>
      </c>
      <c r="B39" s="436" t="s">
        <v>196</v>
      </c>
      <c r="C39" s="367">
        <v>0.6</v>
      </c>
      <c r="D39" s="367">
        <v>104000</v>
      </c>
      <c r="E39" s="431">
        <f t="shared" si="0"/>
        <v>62400</v>
      </c>
    </row>
    <row r="40" spans="1:5" ht="16.5" customHeight="1" thickBot="1">
      <c r="A40" s="439">
        <v>25</v>
      </c>
      <c r="B40" s="437" t="s">
        <v>197</v>
      </c>
      <c r="C40" s="370">
        <v>0.25</v>
      </c>
      <c r="D40" s="370">
        <v>104000</v>
      </c>
      <c r="E40" s="432">
        <f t="shared" si="0"/>
        <v>26000</v>
      </c>
    </row>
    <row r="41" spans="1:5" ht="20.25" customHeight="1" thickBot="1">
      <c r="A41" s="239"/>
      <c r="B41" s="410" t="s">
        <v>20</v>
      </c>
      <c r="C41" s="321">
        <f>SUM(C16:C40)</f>
        <v>71.099999999999994</v>
      </c>
      <c r="D41" s="321"/>
      <c r="E41" s="342">
        <f>SUM(E16:E40)</f>
        <v>9089800</v>
      </c>
    </row>
    <row r="42" spans="1:5" ht="16.5">
      <c r="A42" s="187"/>
    </row>
    <row r="43" spans="1:5" ht="16.5">
      <c r="A43" s="2"/>
    </row>
    <row r="44" spans="1:5" ht="20.25">
      <c r="A44" s="505" t="s">
        <v>21</v>
      </c>
      <c r="B44" s="505"/>
      <c r="C44" s="81"/>
      <c r="D44" s="311" t="s">
        <v>42</v>
      </c>
      <c r="E44" s="2"/>
    </row>
    <row r="45" spans="1:5" s="2" customFormat="1" ht="20.25">
      <c r="A45" s="81"/>
      <c r="B45" s="39"/>
      <c r="C45" s="81"/>
      <c r="D45" s="81"/>
      <c r="E45" s="106"/>
    </row>
  </sheetData>
  <mergeCells count="3">
    <mergeCell ref="D7:E7"/>
    <mergeCell ref="A8:E8"/>
    <mergeCell ref="A44:B44"/>
  </mergeCells>
  <pageMargins left="0.25" right="0.26" top="0.4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8" sqref="A28:XFD28"/>
    </sheetView>
  </sheetViews>
  <sheetFormatPr defaultRowHeight="15"/>
  <cols>
    <col min="1" max="1" width="7.42578125" customWidth="1"/>
    <col min="2" max="2" width="36.140625" customWidth="1"/>
    <col min="3" max="3" width="16.85546875" customWidth="1"/>
    <col min="4" max="4" width="18.85546875" customWidth="1"/>
    <col min="5" max="5" width="16.85546875" customWidth="1"/>
  </cols>
  <sheetData>
    <row r="1" spans="1:9" s="2" customFormat="1" ht="16.5">
      <c r="D1" s="2" t="s">
        <v>293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s="2" customFormat="1" ht="16.5">
      <c r="D6" s="510"/>
      <c r="E6" s="510"/>
    </row>
    <row r="7" spans="1:9" s="2" customFormat="1" ht="14.25" customHeight="1">
      <c r="D7" s="509"/>
      <c r="E7" s="509"/>
    </row>
    <row r="8" spans="1:9" ht="51.75" customHeight="1">
      <c r="A8" s="514" t="s">
        <v>53</v>
      </c>
      <c r="B8" s="514"/>
      <c r="C8" s="514"/>
      <c r="D8" s="514"/>
      <c r="E8" s="514"/>
      <c r="F8" s="62"/>
      <c r="G8" s="62"/>
      <c r="H8" s="62"/>
      <c r="I8" s="62"/>
    </row>
    <row r="9" spans="1:9" ht="12.75" customHeight="1">
      <c r="A9" s="63"/>
      <c r="B9" s="63"/>
      <c r="C9" s="63"/>
      <c r="D9" s="63"/>
      <c r="E9" s="63"/>
      <c r="F9" s="62"/>
      <c r="G9" s="62"/>
      <c r="H9" s="62"/>
      <c r="I9" s="62"/>
    </row>
    <row r="10" spans="1:9" s="39" customFormat="1" ht="24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0.5" customHeight="1">
      <c r="A11" s="30"/>
      <c r="B11" s="30"/>
      <c r="C11" s="30"/>
      <c r="D11" s="30"/>
      <c r="E11" s="30"/>
      <c r="F11" s="2"/>
      <c r="G11" s="2"/>
      <c r="H11" s="2"/>
      <c r="I11" s="2"/>
    </row>
    <row r="12" spans="1:9" ht="20.25" customHeight="1">
      <c r="A12" s="64"/>
      <c r="B12" s="3" t="s">
        <v>48</v>
      </c>
      <c r="C12" s="64"/>
      <c r="D12" s="64"/>
      <c r="E12" s="64"/>
      <c r="F12" s="64"/>
      <c r="G12" s="64"/>
      <c r="H12" s="64"/>
      <c r="I12" s="64"/>
    </row>
    <row r="13" spans="1:9" ht="21" customHeight="1">
      <c r="A13" s="65"/>
      <c r="B13" s="3" t="s">
        <v>38</v>
      </c>
      <c r="C13" s="20"/>
      <c r="D13" s="20"/>
      <c r="E13" s="20"/>
      <c r="F13" s="20"/>
      <c r="G13" s="20"/>
      <c r="H13" s="20"/>
      <c r="I13" s="20"/>
    </row>
    <row r="14" spans="1:9" ht="11.45" customHeight="1" thickBot="1">
      <c r="A14" s="65"/>
      <c r="B14" s="66"/>
      <c r="C14" s="20"/>
      <c r="D14" s="20"/>
      <c r="E14" s="20"/>
      <c r="F14" s="20"/>
      <c r="G14" s="20"/>
      <c r="H14" s="20"/>
      <c r="I14" s="20"/>
    </row>
    <row r="15" spans="1:9" ht="45.75" customHeight="1" thickBot="1">
      <c r="A15" s="438" t="s">
        <v>5</v>
      </c>
      <c r="B15" s="433" t="s">
        <v>6</v>
      </c>
      <c r="C15" s="428" t="s">
        <v>24</v>
      </c>
      <c r="D15" s="428" t="s">
        <v>25</v>
      </c>
      <c r="E15" s="429" t="s">
        <v>20</v>
      </c>
      <c r="F15" s="26"/>
      <c r="G15" s="26"/>
      <c r="H15" s="26"/>
      <c r="I15" s="26"/>
    </row>
    <row r="16" spans="1:9" ht="20.100000000000001" customHeight="1">
      <c r="A16" s="112">
        <v>1</v>
      </c>
      <c r="B16" s="440" t="s">
        <v>7</v>
      </c>
      <c r="C16" s="441">
        <v>1</v>
      </c>
      <c r="D16" s="441">
        <v>148000</v>
      </c>
      <c r="E16" s="442">
        <f>C16*D16</f>
        <v>148000</v>
      </c>
      <c r="F16" s="20"/>
      <c r="G16" s="20"/>
      <c r="H16" s="20"/>
      <c r="I16" s="20"/>
    </row>
    <row r="17" spans="1:11" ht="20.100000000000001" customHeight="1">
      <c r="A17" s="67">
        <v>2</v>
      </c>
      <c r="B17" s="70" t="s">
        <v>8</v>
      </c>
      <c r="C17" s="71">
        <v>0.5</v>
      </c>
      <c r="D17" s="71">
        <v>116000</v>
      </c>
      <c r="E17" s="72">
        <f t="shared" ref="E17:E24" si="0">C17*D17</f>
        <v>58000</v>
      </c>
    </row>
    <row r="18" spans="1:11" ht="20.100000000000001" customHeight="1">
      <c r="A18" s="67">
        <v>3</v>
      </c>
      <c r="B18" s="73" t="s">
        <v>9</v>
      </c>
      <c r="C18" s="71">
        <v>2.2400000000000002</v>
      </c>
      <c r="D18" s="71">
        <v>120000</v>
      </c>
      <c r="E18" s="72">
        <f t="shared" si="0"/>
        <v>268800</v>
      </c>
    </row>
    <row r="19" spans="1:11" ht="20.100000000000001" customHeight="1">
      <c r="A19" s="67">
        <v>4</v>
      </c>
      <c r="B19" s="73" t="s">
        <v>10</v>
      </c>
      <c r="C19" s="71">
        <v>2</v>
      </c>
      <c r="D19" s="71">
        <v>100000</v>
      </c>
      <c r="E19" s="72">
        <f t="shared" si="0"/>
        <v>200000</v>
      </c>
    </row>
    <row r="20" spans="1:11" ht="20.100000000000001" customHeight="1">
      <c r="A20" s="67">
        <v>5</v>
      </c>
      <c r="B20" s="70" t="s">
        <v>54</v>
      </c>
      <c r="C20" s="71">
        <v>0.5</v>
      </c>
      <c r="D20" s="71">
        <v>110000</v>
      </c>
      <c r="E20" s="72">
        <f t="shared" si="0"/>
        <v>55000</v>
      </c>
    </row>
    <row r="21" spans="1:11" ht="20.100000000000001" customHeight="1">
      <c r="A21" s="67">
        <v>6</v>
      </c>
      <c r="B21" s="70" t="s">
        <v>14</v>
      </c>
      <c r="C21" s="71">
        <v>0.75</v>
      </c>
      <c r="D21" s="71">
        <v>104000</v>
      </c>
      <c r="E21" s="72">
        <f t="shared" si="0"/>
        <v>78000</v>
      </c>
    </row>
    <row r="22" spans="1:11" ht="20.100000000000001" customHeight="1">
      <c r="A22" s="67">
        <v>7</v>
      </c>
      <c r="B22" s="70" t="s">
        <v>15</v>
      </c>
      <c r="C22" s="71">
        <v>0.75</v>
      </c>
      <c r="D22" s="71">
        <v>104000</v>
      </c>
      <c r="E22" s="72">
        <f t="shared" si="0"/>
        <v>78000</v>
      </c>
    </row>
    <row r="23" spans="1:11" ht="20.100000000000001" customHeight="1">
      <c r="A23" s="67">
        <v>8</v>
      </c>
      <c r="B23" s="70" t="s">
        <v>13</v>
      </c>
      <c r="C23" s="71">
        <v>0.5</v>
      </c>
      <c r="D23" s="71">
        <v>104000</v>
      </c>
      <c r="E23" s="72">
        <f t="shared" si="0"/>
        <v>52000</v>
      </c>
    </row>
    <row r="24" spans="1:11" ht="20.100000000000001" customHeight="1" thickBot="1">
      <c r="A24" s="101">
        <v>9</v>
      </c>
      <c r="B24" s="74" t="s">
        <v>17</v>
      </c>
      <c r="C24" s="75">
        <v>0.5</v>
      </c>
      <c r="D24" s="75">
        <v>104000</v>
      </c>
      <c r="E24" s="76">
        <f t="shared" si="0"/>
        <v>52000</v>
      </c>
    </row>
    <row r="25" spans="1:11" ht="20.100000000000001" customHeight="1" thickBot="1">
      <c r="A25" s="104"/>
      <c r="B25" s="78" t="s">
        <v>20</v>
      </c>
      <c r="C25" s="79">
        <f>SUM(C16:C24)</f>
        <v>8.74</v>
      </c>
      <c r="D25" s="79"/>
      <c r="E25" s="80">
        <f>SUM(E16:E24)</f>
        <v>989800</v>
      </c>
    </row>
    <row r="26" spans="1:11" ht="20.45" customHeight="1"/>
    <row r="27" spans="1:11" ht="18.600000000000001" customHeight="1"/>
    <row r="28" spans="1:11" ht="20.25">
      <c r="A28" s="505" t="s">
        <v>21</v>
      </c>
      <c r="B28" s="505"/>
      <c r="C28" s="81"/>
      <c r="D28" s="311" t="s">
        <v>42</v>
      </c>
      <c r="E28" s="2"/>
    </row>
    <row r="29" spans="1:11" s="35" customFormat="1" ht="20.25">
      <c r="A29" s="81"/>
      <c r="C29" s="81"/>
      <c r="D29" s="81"/>
      <c r="E29" s="82"/>
      <c r="K29" s="82"/>
    </row>
    <row r="30" spans="1:11" ht="21.6" customHeight="1">
      <c r="B30" s="83"/>
      <c r="C30" s="22"/>
      <c r="D30" s="83"/>
      <c r="E30" s="22"/>
    </row>
    <row r="31" spans="1:11" ht="18" customHeight="1"/>
    <row r="32" spans="1:11" ht="21" customHeight="1"/>
    <row r="33" ht="18.600000000000001" customHeight="1"/>
    <row r="34" ht="21" customHeight="1"/>
    <row r="35" ht="22.9" customHeight="1"/>
  </sheetData>
  <mergeCells count="5">
    <mergeCell ref="A8:E8"/>
    <mergeCell ref="A10:E10"/>
    <mergeCell ref="D7:E7"/>
    <mergeCell ref="D6:E6"/>
    <mergeCell ref="A28:B28"/>
  </mergeCells>
  <pageMargins left="0.37" right="0.2" top="0.3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8" sqref="A28:XFD28"/>
    </sheetView>
  </sheetViews>
  <sheetFormatPr defaultRowHeight="16.5"/>
  <cols>
    <col min="1" max="1" width="6.5703125" style="2" customWidth="1"/>
    <col min="2" max="2" width="37.7109375" style="2" customWidth="1"/>
    <col min="3" max="3" width="18.140625" style="2" customWidth="1"/>
    <col min="4" max="4" width="20.140625" style="2" customWidth="1"/>
    <col min="5" max="5" width="15.28515625" style="2" customWidth="1"/>
    <col min="6" max="16384" width="9.140625" style="2"/>
  </cols>
  <sheetData>
    <row r="1" spans="1:9">
      <c r="D1" s="2" t="s">
        <v>294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2" customHeight="1">
      <c r="D6" s="510"/>
      <c r="E6" s="510"/>
    </row>
    <row r="7" spans="1:9" ht="15" customHeight="1">
      <c r="D7" s="509"/>
      <c r="E7" s="509"/>
    </row>
    <row r="8" spans="1:9" ht="53.25" customHeight="1">
      <c r="A8" s="514" t="s">
        <v>57</v>
      </c>
      <c r="B8" s="514"/>
      <c r="C8" s="514"/>
      <c r="D8" s="514"/>
      <c r="E8" s="514"/>
      <c r="F8" s="84"/>
      <c r="G8" s="84"/>
      <c r="H8" s="84"/>
      <c r="I8" s="84"/>
    </row>
    <row r="9" spans="1:9" ht="12.75" customHeight="1">
      <c r="A9" s="63"/>
      <c r="B9" s="63"/>
      <c r="C9" s="63"/>
      <c r="D9" s="63"/>
      <c r="E9" s="63"/>
      <c r="F9" s="84"/>
      <c r="G9" s="84"/>
      <c r="H9" s="84"/>
      <c r="I9" s="84"/>
    </row>
    <row r="10" spans="1:9" s="39" customFormat="1" ht="24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ht="13.15" customHeight="1">
      <c r="A11" s="85"/>
      <c r="B11" s="85"/>
      <c r="C11" s="85"/>
      <c r="D11" s="85"/>
      <c r="E11" s="85"/>
      <c r="F11" s="85"/>
      <c r="G11" s="85"/>
      <c r="H11" s="85"/>
      <c r="I11" s="85"/>
    </row>
    <row r="12" spans="1:9" ht="20.25" customHeight="1">
      <c r="A12" s="85"/>
      <c r="B12" s="3" t="s">
        <v>296</v>
      </c>
      <c r="C12" s="85"/>
      <c r="D12" s="85"/>
      <c r="E12" s="85"/>
      <c r="F12" s="85"/>
      <c r="G12" s="85"/>
      <c r="H12" s="85"/>
      <c r="I12" s="85"/>
    </row>
    <row r="13" spans="1:9" ht="21" customHeight="1">
      <c r="A13" s="86"/>
      <c r="B13" s="3" t="s">
        <v>295</v>
      </c>
      <c r="C13" s="87"/>
      <c r="D13" s="87"/>
      <c r="E13" s="87"/>
      <c r="F13" s="87"/>
      <c r="G13" s="87"/>
      <c r="H13" s="87"/>
      <c r="I13" s="87"/>
    </row>
    <row r="14" spans="1:9" ht="13.15" customHeight="1" thickBot="1">
      <c r="A14" s="85"/>
      <c r="B14" s="85"/>
      <c r="C14" s="85"/>
      <c r="D14" s="85"/>
      <c r="E14" s="85"/>
      <c r="F14" s="85"/>
      <c r="G14" s="85"/>
      <c r="H14" s="85"/>
      <c r="I14" s="85"/>
    </row>
    <row r="15" spans="1:9" ht="45.75" customHeight="1" thickBot="1">
      <c r="A15" s="438" t="s">
        <v>5</v>
      </c>
      <c r="B15" s="433" t="s">
        <v>6</v>
      </c>
      <c r="C15" s="428" t="s">
        <v>24</v>
      </c>
      <c r="D15" s="428" t="s">
        <v>25</v>
      </c>
      <c r="E15" s="443" t="s">
        <v>20</v>
      </c>
      <c r="F15" s="3"/>
      <c r="G15" s="3"/>
      <c r="H15" s="3"/>
      <c r="I15" s="3"/>
    </row>
    <row r="16" spans="1:9" ht="20.100000000000001" customHeight="1">
      <c r="A16" s="93">
        <v>1</v>
      </c>
      <c r="B16" s="94" t="s">
        <v>7</v>
      </c>
      <c r="C16" s="68">
        <v>1</v>
      </c>
      <c r="D16" s="95">
        <v>148000</v>
      </c>
      <c r="E16" s="69">
        <f>C16*D16</f>
        <v>148000</v>
      </c>
      <c r="F16" s="87"/>
      <c r="G16" s="87"/>
      <c r="H16" s="87"/>
      <c r="I16" s="87"/>
    </row>
    <row r="17" spans="1:11" ht="20.100000000000001" customHeight="1">
      <c r="A17" s="67">
        <v>2</v>
      </c>
      <c r="B17" s="96" t="s">
        <v>8</v>
      </c>
      <c r="C17" s="71">
        <v>0.5</v>
      </c>
      <c r="D17" s="71">
        <v>116000</v>
      </c>
      <c r="E17" s="72">
        <f t="shared" ref="E17:E24" si="0">C17*D17</f>
        <v>58000</v>
      </c>
    </row>
    <row r="18" spans="1:11" ht="20.100000000000001" customHeight="1">
      <c r="A18" s="67">
        <v>3</v>
      </c>
      <c r="B18" s="97" t="s">
        <v>9</v>
      </c>
      <c r="C18" s="98">
        <v>2.2400000000000002</v>
      </c>
      <c r="D18" s="99">
        <v>120000</v>
      </c>
      <c r="E18" s="72">
        <f t="shared" si="0"/>
        <v>268800</v>
      </c>
    </row>
    <row r="19" spans="1:11" ht="20.100000000000001" customHeight="1">
      <c r="A19" s="67">
        <v>4</v>
      </c>
      <c r="B19" s="97" t="s">
        <v>10</v>
      </c>
      <c r="C19" s="71">
        <v>2</v>
      </c>
      <c r="D19" s="71">
        <v>104000</v>
      </c>
      <c r="E19" s="72">
        <f t="shared" si="0"/>
        <v>208000</v>
      </c>
    </row>
    <row r="20" spans="1:11" ht="20.100000000000001" customHeight="1">
      <c r="A20" s="67">
        <v>5</v>
      </c>
      <c r="B20" s="100" t="s">
        <v>58</v>
      </c>
      <c r="C20" s="71">
        <v>0.5</v>
      </c>
      <c r="D20" s="99">
        <v>110000</v>
      </c>
      <c r="E20" s="72">
        <f t="shared" si="0"/>
        <v>55000</v>
      </c>
    </row>
    <row r="21" spans="1:11" ht="20.100000000000001" customHeight="1">
      <c r="A21" s="67">
        <v>6</v>
      </c>
      <c r="B21" s="100" t="s">
        <v>14</v>
      </c>
      <c r="C21" s="71">
        <v>0.75</v>
      </c>
      <c r="D21" s="99">
        <v>104000</v>
      </c>
      <c r="E21" s="72">
        <f t="shared" si="0"/>
        <v>78000</v>
      </c>
    </row>
    <row r="22" spans="1:11" ht="20.100000000000001" customHeight="1">
      <c r="A22" s="67">
        <v>7</v>
      </c>
      <c r="B22" s="100" t="s">
        <v>14</v>
      </c>
      <c r="C22" s="71">
        <v>0.75</v>
      </c>
      <c r="D22" s="99">
        <v>104000</v>
      </c>
      <c r="E22" s="72">
        <f t="shared" si="0"/>
        <v>78000</v>
      </c>
    </row>
    <row r="23" spans="1:11" ht="20.100000000000001" customHeight="1">
      <c r="A23" s="67">
        <v>8</v>
      </c>
      <c r="B23" s="100" t="s">
        <v>13</v>
      </c>
      <c r="C23" s="71">
        <v>0.5</v>
      </c>
      <c r="D23" s="99">
        <v>104000</v>
      </c>
      <c r="E23" s="72">
        <f t="shared" si="0"/>
        <v>52000</v>
      </c>
    </row>
    <row r="24" spans="1:11" ht="20.100000000000001" customHeight="1" thickBot="1">
      <c r="A24" s="101">
        <v>9</v>
      </c>
      <c r="B24" s="102" t="s">
        <v>17</v>
      </c>
      <c r="C24" s="75">
        <v>0.5</v>
      </c>
      <c r="D24" s="103">
        <v>104000</v>
      </c>
      <c r="E24" s="76">
        <f t="shared" si="0"/>
        <v>52000</v>
      </c>
    </row>
    <row r="25" spans="1:11" ht="20.100000000000001" customHeight="1" thickBot="1">
      <c r="A25" s="104"/>
      <c r="B25" s="105" t="s">
        <v>20</v>
      </c>
      <c r="C25" s="79">
        <f>SUM(C16:C24)</f>
        <v>8.74</v>
      </c>
      <c r="D25" s="79"/>
      <c r="E25" s="80">
        <f>SUM(E16:E24)</f>
        <v>997800</v>
      </c>
    </row>
    <row r="26" spans="1:11" ht="20.45" customHeight="1"/>
    <row r="27" spans="1:11" ht="18.600000000000001" customHeight="1"/>
    <row r="28" spans="1:11" customFormat="1" ht="20.25">
      <c r="A28" s="505" t="s">
        <v>21</v>
      </c>
      <c r="B28" s="505"/>
      <c r="C28" s="81"/>
      <c r="D28" s="311" t="s">
        <v>42</v>
      </c>
      <c r="E28" s="2"/>
    </row>
    <row r="29" spans="1:11" s="39" customFormat="1" ht="20.25">
      <c r="A29" s="81"/>
      <c r="C29" s="81"/>
      <c r="D29" s="81"/>
      <c r="E29" s="106"/>
      <c r="K29" s="106"/>
    </row>
    <row r="30" spans="1:11" ht="21.6" customHeight="1">
      <c r="B30" s="1"/>
      <c r="C30" s="1"/>
      <c r="D30" s="1"/>
      <c r="E30" s="1"/>
    </row>
    <row r="31" spans="1:11" ht="18" customHeight="1"/>
    <row r="32" spans="1:11" ht="21" customHeight="1"/>
    <row r="33" ht="18.600000000000001" customHeight="1"/>
    <row r="34" ht="21" customHeight="1"/>
    <row r="35" ht="22.9" customHeight="1"/>
  </sheetData>
  <mergeCells count="5">
    <mergeCell ref="A8:E8"/>
    <mergeCell ref="A10:E10"/>
    <mergeCell ref="D7:E7"/>
    <mergeCell ref="D6:E6"/>
    <mergeCell ref="A28:B28"/>
  </mergeCells>
  <pageMargins left="0.31" right="0.26" top="0.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35" sqref="A35:XFD35"/>
    </sheetView>
  </sheetViews>
  <sheetFormatPr defaultRowHeight="15"/>
  <cols>
    <col min="1" max="1" width="4.85546875" customWidth="1"/>
    <col min="2" max="2" width="39.42578125" customWidth="1"/>
    <col min="3" max="3" width="17.5703125" customWidth="1"/>
    <col min="4" max="4" width="19.5703125" customWidth="1"/>
    <col min="5" max="5" width="16" customWidth="1"/>
  </cols>
  <sheetData>
    <row r="1" spans="1:8" s="2" customFormat="1" ht="16.5">
      <c r="D1" s="2" t="s">
        <v>262</v>
      </c>
      <c r="F1" s="206"/>
    </row>
    <row r="2" spans="1:8" s="35" customFormat="1" ht="16.5" customHeight="1">
      <c r="D2" s="228" t="s">
        <v>257</v>
      </c>
    </row>
    <row r="3" spans="1:8" s="35" customFormat="1" ht="16.5" customHeight="1">
      <c r="D3" s="39" t="s">
        <v>258</v>
      </c>
    </row>
    <row r="4" spans="1:8" s="35" customFormat="1" ht="16.5" customHeight="1">
      <c r="D4" s="39" t="s">
        <v>260</v>
      </c>
    </row>
    <row r="5" spans="1:8" s="35" customFormat="1" ht="16.5" customHeight="1">
      <c r="D5" s="39" t="s">
        <v>261</v>
      </c>
    </row>
    <row r="6" spans="1:8" ht="16.5">
      <c r="D6" s="510"/>
      <c r="E6" s="510"/>
    </row>
    <row r="7" spans="1:8" ht="14.25" customHeight="1">
      <c r="D7" s="509"/>
      <c r="E7" s="509"/>
    </row>
    <row r="8" spans="1:8" s="23" customFormat="1" ht="16.5" customHeight="1">
      <c r="A8" s="511" t="s">
        <v>22</v>
      </c>
      <c r="B8" s="511"/>
      <c r="C8" s="511"/>
      <c r="D8" s="511"/>
      <c r="E8" s="511"/>
      <c r="F8"/>
      <c r="G8"/>
      <c r="H8"/>
    </row>
    <row r="9" spans="1:8" s="23" customFormat="1" ht="12.75" customHeight="1">
      <c r="A9" s="24"/>
      <c r="B9" s="24"/>
      <c r="C9" s="24"/>
      <c r="D9" s="24"/>
      <c r="E9"/>
      <c r="F9"/>
      <c r="G9"/>
      <c r="H9"/>
    </row>
    <row r="10" spans="1:8" s="23" customFormat="1" ht="18.75" customHeight="1">
      <c r="A10" s="508" t="s">
        <v>0</v>
      </c>
      <c r="B10" s="508"/>
      <c r="C10" s="508"/>
      <c r="D10" s="508"/>
      <c r="E10" s="508"/>
      <c r="F10"/>
      <c r="G10"/>
      <c r="H10"/>
    </row>
    <row r="11" spans="1:8" s="23" customFormat="1" ht="11.25" customHeight="1">
      <c r="A11"/>
      <c r="B11"/>
      <c r="C11" s="24"/>
      <c r="D11"/>
      <c r="E11"/>
      <c r="F11"/>
      <c r="G11"/>
      <c r="H11"/>
    </row>
    <row r="12" spans="1:8" ht="18" customHeight="1">
      <c r="A12" s="25" t="s">
        <v>1</v>
      </c>
      <c r="B12" s="3" t="s">
        <v>23</v>
      </c>
      <c r="C12" s="24"/>
    </row>
    <row r="13" spans="1:8" ht="20.25" customHeight="1">
      <c r="A13" s="25" t="s">
        <v>3</v>
      </c>
      <c r="B13" s="3" t="s">
        <v>4</v>
      </c>
      <c r="C13" s="24"/>
    </row>
    <row r="14" spans="1:8" ht="15.75" thickBot="1"/>
    <row r="15" spans="1:8" ht="52.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22" t="s">
        <v>20</v>
      </c>
      <c r="F15" s="26"/>
      <c r="G15" s="26"/>
      <c r="H15" s="26"/>
    </row>
    <row r="16" spans="1:8" ht="23.25" customHeight="1">
      <c r="A16" s="93">
        <v>1</v>
      </c>
      <c r="B16" s="325" t="s">
        <v>7</v>
      </c>
      <c r="C16" s="269">
        <v>1</v>
      </c>
      <c r="D16" s="336">
        <v>158000</v>
      </c>
      <c r="E16" s="337">
        <f>C16*D16</f>
        <v>158000</v>
      </c>
    </row>
    <row r="17" spans="1:8" ht="17.25">
      <c r="A17" s="67">
        <v>2</v>
      </c>
      <c r="B17" s="335" t="s">
        <v>26</v>
      </c>
      <c r="C17" s="27">
        <v>1</v>
      </c>
      <c r="D17" s="28">
        <v>110000</v>
      </c>
      <c r="E17" s="338">
        <f t="shared" ref="E17:E31" si="0">C17*D17</f>
        <v>110000</v>
      </c>
    </row>
    <row r="18" spans="1:8" ht="17.25">
      <c r="A18" s="67">
        <v>3</v>
      </c>
      <c r="B18" s="97" t="s">
        <v>8</v>
      </c>
      <c r="C18" s="27">
        <v>0.5</v>
      </c>
      <c r="D18" s="28">
        <v>116000</v>
      </c>
      <c r="E18" s="338">
        <f t="shared" si="0"/>
        <v>58000</v>
      </c>
    </row>
    <row r="19" spans="1:8" ht="17.25">
      <c r="A19" s="67">
        <v>4</v>
      </c>
      <c r="B19" s="97" t="s">
        <v>9</v>
      </c>
      <c r="C19" s="27">
        <v>5</v>
      </c>
      <c r="D19" s="28">
        <v>120000</v>
      </c>
      <c r="E19" s="338">
        <f t="shared" si="0"/>
        <v>600000</v>
      </c>
    </row>
    <row r="20" spans="1:8" ht="18.75" customHeight="1">
      <c r="A20" s="67">
        <v>5</v>
      </c>
      <c r="B20" s="97" t="s">
        <v>27</v>
      </c>
      <c r="C20" s="27">
        <v>1</v>
      </c>
      <c r="D20" s="28">
        <v>110000</v>
      </c>
      <c r="E20" s="338">
        <f t="shared" si="0"/>
        <v>110000</v>
      </c>
    </row>
    <row r="21" spans="1:8" s="26" customFormat="1" ht="18" customHeight="1">
      <c r="A21" s="67">
        <v>6</v>
      </c>
      <c r="B21" s="97" t="s">
        <v>28</v>
      </c>
      <c r="C21" s="27">
        <v>1</v>
      </c>
      <c r="D21" s="28">
        <v>105000</v>
      </c>
      <c r="E21" s="338">
        <f t="shared" si="0"/>
        <v>105000</v>
      </c>
      <c r="F21"/>
      <c r="G21"/>
      <c r="H21"/>
    </row>
    <row r="22" spans="1:8" ht="17.25" customHeight="1">
      <c r="A22" s="67">
        <v>7</v>
      </c>
      <c r="B22" s="97" t="s">
        <v>13</v>
      </c>
      <c r="C22" s="27">
        <v>1</v>
      </c>
      <c r="D22" s="28">
        <v>100000</v>
      </c>
      <c r="E22" s="338">
        <f t="shared" si="0"/>
        <v>100000</v>
      </c>
    </row>
    <row r="23" spans="1:8" ht="18.95" customHeight="1">
      <c r="A23" s="67">
        <v>8</v>
      </c>
      <c r="B23" s="97" t="s">
        <v>16</v>
      </c>
      <c r="C23" s="27">
        <v>0.5</v>
      </c>
      <c r="D23" s="28">
        <v>104000</v>
      </c>
      <c r="E23" s="338">
        <f t="shared" si="0"/>
        <v>52000</v>
      </c>
    </row>
    <row r="24" spans="1:8" ht="18.95" customHeight="1">
      <c r="A24" s="67">
        <v>9</v>
      </c>
      <c r="B24" s="97" t="s">
        <v>14</v>
      </c>
      <c r="C24" s="27">
        <v>1</v>
      </c>
      <c r="D24" s="28">
        <v>100000</v>
      </c>
      <c r="E24" s="338">
        <f t="shared" si="0"/>
        <v>100000</v>
      </c>
    </row>
    <row r="25" spans="1:8" ht="18.95" customHeight="1">
      <c r="A25" s="67">
        <v>10</v>
      </c>
      <c r="B25" s="97" t="s">
        <v>15</v>
      </c>
      <c r="C25" s="27">
        <v>1</v>
      </c>
      <c r="D25" s="28">
        <v>104000</v>
      </c>
      <c r="E25" s="338">
        <f t="shared" si="0"/>
        <v>104000</v>
      </c>
    </row>
    <row r="26" spans="1:8" ht="18.95" customHeight="1">
      <c r="A26" s="67">
        <v>11</v>
      </c>
      <c r="B26" s="97" t="s">
        <v>10</v>
      </c>
      <c r="C26" s="27">
        <v>3.3</v>
      </c>
      <c r="D26" s="28">
        <v>100000</v>
      </c>
      <c r="E26" s="338">
        <f t="shared" si="0"/>
        <v>330000</v>
      </c>
    </row>
    <row r="27" spans="1:8" ht="18.95" customHeight="1">
      <c r="A27" s="67">
        <v>12</v>
      </c>
      <c r="B27" s="97" t="s">
        <v>10</v>
      </c>
      <c r="C27" s="27">
        <v>1.1000000000000001</v>
      </c>
      <c r="D27" s="28">
        <v>104000</v>
      </c>
      <c r="E27" s="338">
        <f t="shared" si="0"/>
        <v>114400.00000000001</v>
      </c>
    </row>
    <row r="28" spans="1:8" ht="18.95" customHeight="1">
      <c r="A28" s="67">
        <v>13</v>
      </c>
      <c r="B28" s="97" t="s">
        <v>17</v>
      </c>
      <c r="C28" s="27">
        <v>0.5</v>
      </c>
      <c r="D28" s="28">
        <v>104000</v>
      </c>
      <c r="E28" s="338">
        <f t="shared" si="0"/>
        <v>52000</v>
      </c>
    </row>
    <row r="29" spans="1:8" ht="18.95" customHeight="1">
      <c r="A29" s="67">
        <v>14</v>
      </c>
      <c r="B29" s="97" t="s">
        <v>29</v>
      </c>
      <c r="C29" s="27">
        <v>0.5</v>
      </c>
      <c r="D29" s="28">
        <v>104000</v>
      </c>
      <c r="E29" s="338">
        <f t="shared" si="0"/>
        <v>52000</v>
      </c>
    </row>
    <row r="30" spans="1:8" ht="18.95" customHeight="1">
      <c r="A30" s="67">
        <v>15</v>
      </c>
      <c r="B30" s="97" t="s">
        <v>19</v>
      </c>
      <c r="C30" s="27">
        <v>1</v>
      </c>
      <c r="D30" s="28">
        <v>104000</v>
      </c>
      <c r="E30" s="338">
        <f t="shared" si="0"/>
        <v>104000</v>
      </c>
    </row>
    <row r="31" spans="1:8" ht="18.95" customHeight="1" thickBot="1">
      <c r="A31" s="101">
        <v>16</v>
      </c>
      <c r="B31" s="117" t="s">
        <v>30</v>
      </c>
      <c r="C31" s="118">
        <v>0.5</v>
      </c>
      <c r="D31" s="339">
        <v>120000</v>
      </c>
      <c r="E31" s="340">
        <f t="shared" si="0"/>
        <v>60000</v>
      </c>
    </row>
    <row r="32" spans="1:8" ht="18.95" customHeight="1" thickBot="1">
      <c r="A32" s="104"/>
      <c r="B32" s="105" t="s">
        <v>20</v>
      </c>
      <c r="C32" s="79">
        <f>SUM(C16:C31)</f>
        <v>19.900000000000002</v>
      </c>
      <c r="D32" s="79"/>
      <c r="E32" s="341">
        <f>SUM(E16:E31)</f>
        <v>2209400</v>
      </c>
    </row>
    <row r="33" spans="1:8" ht="18.95" customHeight="1">
      <c r="B33" s="20"/>
      <c r="C33" s="20"/>
      <c r="D33" s="20"/>
    </row>
    <row r="34" spans="1:8" ht="18.95" customHeight="1"/>
    <row r="35" spans="1:8" ht="20.25">
      <c r="A35" s="505" t="s">
        <v>21</v>
      </c>
      <c r="B35" s="505"/>
      <c r="C35" s="81"/>
      <c r="D35" s="311" t="s">
        <v>42</v>
      </c>
      <c r="E35" s="2"/>
    </row>
    <row r="36" spans="1:8" ht="18.95" customHeight="1">
      <c r="B36" s="29"/>
    </row>
    <row r="37" spans="1:8" ht="20.25" customHeight="1">
      <c r="B37" s="29"/>
    </row>
    <row r="38" spans="1:8" ht="22.5" customHeight="1"/>
    <row r="39" spans="1:8" ht="18.95" customHeight="1"/>
    <row r="40" spans="1:8" ht="18.95" customHeight="1">
      <c r="E40" s="19"/>
    </row>
    <row r="41" spans="1:8" ht="18.95" customHeight="1">
      <c r="F41" s="19"/>
      <c r="G41" s="19"/>
      <c r="H41" s="19"/>
    </row>
    <row r="42" spans="1:8" ht="18.95" customHeight="1"/>
    <row r="43" spans="1:8" ht="18.95" customHeight="1"/>
    <row r="44" spans="1:8" ht="24.95" customHeight="1"/>
    <row r="45" spans="1:8" ht="15.75" customHeight="1"/>
    <row r="46" spans="1:8" ht="18" customHeight="1"/>
    <row r="47" spans="1:8" s="19" customFormat="1" ht="18" customHeight="1">
      <c r="A47"/>
      <c r="B47"/>
      <c r="C47"/>
      <c r="D47"/>
      <c r="E47"/>
      <c r="F47"/>
      <c r="G47"/>
      <c r="H47"/>
    </row>
    <row r="48" spans="1:8" ht="18" customHeight="1">
      <c r="E48" s="20"/>
    </row>
    <row r="49" spans="6:7" ht="15" customHeight="1">
      <c r="F49" s="20"/>
      <c r="G49" s="20"/>
    </row>
    <row r="50" spans="6:7" ht="15.75" customHeight="1"/>
    <row r="51" spans="6:7" ht="15.75" customHeight="1"/>
    <row r="53" spans="6:7" ht="15" customHeight="1"/>
  </sheetData>
  <mergeCells count="5">
    <mergeCell ref="A35:B35"/>
    <mergeCell ref="D7:E7"/>
    <mergeCell ref="D6:E6"/>
    <mergeCell ref="A8:E8"/>
    <mergeCell ref="A10:E10"/>
  </mergeCells>
  <pageMargins left="0.33" right="0.25" top="0.38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32" sqref="A32:XFD32"/>
    </sheetView>
  </sheetViews>
  <sheetFormatPr defaultRowHeight="16.5"/>
  <cols>
    <col min="1" max="1" width="7.28515625" style="2" customWidth="1"/>
    <col min="2" max="2" width="36.140625" style="2" customWidth="1"/>
    <col min="3" max="3" width="16.28515625" style="2" customWidth="1"/>
    <col min="4" max="4" width="18.7109375" style="2" customWidth="1"/>
    <col min="5" max="5" width="17.85546875" style="2" customWidth="1"/>
    <col min="6" max="16384" width="9.140625" style="2"/>
  </cols>
  <sheetData>
    <row r="1" spans="1:9">
      <c r="D1" s="2" t="s">
        <v>297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3.5" customHeight="1">
      <c r="D6" s="510"/>
      <c r="E6" s="510"/>
    </row>
    <row r="7" spans="1:9" ht="12.75" customHeight="1">
      <c r="D7" s="509"/>
      <c r="E7" s="509"/>
    </row>
    <row r="8" spans="1:9" ht="45.75" customHeight="1">
      <c r="A8" s="514" t="s">
        <v>298</v>
      </c>
      <c r="B8" s="514"/>
      <c r="C8" s="514"/>
      <c r="D8" s="514"/>
      <c r="E8" s="514"/>
      <c r="F8" s="84"/>
      <c r="G8" s="84"/>
      <c r="H8" s="84"/>
      <c r="I8" s="84"/>
    </row>
    <row r="9" spans="1:9" ht="12.75" customHeight="1">
      <c r="A9" s="315"/>
      <c r="B9" s="315"/>
      <c r="C9" s="315"/>
      <c r="D9" s="315"/>
      <c r="E9" s="315"/>
      <c r="F9" s="84"/>
      <c r="G9" s="84"/>
      <c r="H9" s="84"/>
      <c r="I9" s="84"/>
    </row>
    <row r="10" spans="1:9" s="39" customFormat="1" ht="24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ht="13.15" customHeight="1">
      <c r="A11" s="85"/>
      <c r="B11" s="85"/>
      <c r="C11" s="85"/>
      <c r="D11" s="85"/>
      <c r="E11" s="85"/>
      <c r="F11" s="85"/>
      <c r="G11" s="85"/>
      <c r="H11" s="85"/>
      <c r="I11" s="85"/>
    </row>
    <row r="12" spans="1:9" ht="20.25" customHeight="1">
      <c r="A12" s="85"/>
      <c r="B12" s="3" t="s">
        <v>59</v>
      </c>
      <c r="C12" s="85"/>
      <c r="D12" s="85"/>
      <c r="E12" s="85"/>
      <c r="F12" s="85"/>
      <c r="G12" s="85"/>
      <c r="H12" s="85"/>
      <c r="I12" s="85"/>
    </row>
    <row r="13" spans="1:9" ht="21" customHeight="1">
      <c r="A13" s="86"/>
      <c r="B13" s="3" t="s">
        <v>38</v>
      </c>
      <c r="C13" s="87"/>
      <c r="D13" s="87"/>
      <c r="E13" s="87"/>
      <c r="F13" s="87"/>
      <c r="G13" s="87"/>
      <c r="H13" s="87"/>
      <c r="I13" s="87"/>
    </row>
    <row r="14" spans="1:9" ht="11.45" customHeight="1" thickBot="1">
      <c r="A14" s="86"/>
      <c r="B14" s="107"/>
      <c r="C14" s="87"/>
      <c r="D14" s="87"/>
      <c r="E14" s="87"/>
      <c r="F14" s="87"/>
      <c r="G14" s="87"/>
      <c r="H14" s="87"/>
      <c r="I14" s="87"/>
    </row>
    <row r="15" spans="1:9" ht="45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342" t="s">
        <v>20</v>
      </c>
      <c r="F15" s="3"/>
      <c r="G15" s="3"/>
      <c r="H15" s="3"/>
      <c r="I15" s="3"/>
    </row>
    <row r="16" spans="1:9" ht="19.899999999999999" customHeight="1">
      <c r="A16" s="93">
        <v>1</v>
      </c>
      <c r="B16" s="444" t="s">
        <v>7</v>
      </c>
      <c r="C16" s="445">
        <v>1</v>
      </c>
      <c r="D16" s="445">
        <v>158000</v>
      </c>
      <c r="E16" s="446">
        <f>C16*D16</f>
        <v>158000</v>
      </c>
      <c r="F16" s="87"/>
      <c r="G16" s="87"/>
      <c r="H16" s="87"/>
      <c r="I16" s="87"/>
    </row>
    <row r="17" spans="1:9" ht="19.899999999999999" customHeight="1">
      <c r="A17" s="67">
        <v>2</v>
      </c>
      <c r="B17" s="97" t="s">
        <v>12</v>
      </c>
      <c r="C17" s="27">
        <v>0.5</v>
      </c>
      <c r="D17" s="27">
        <v>110000</v>
      </c>
      <c r="E17" s="116">
        <f t="shared" ref="E17:E28" si="0">C17*D17</f>
        <v>55000</v>
      </c>
      <c r="F17" s="87"/>
      <c r="G17" s="87"/>
      <c r="H17" s="87"/>
      <c r="I17" s="87"/>
    </row>
    <row r="18" spans="1:9" ht="17.25">
      <c r="A18" s="67">
        <v>3</v>
      </c>
      <c r="B18" s="97" t="s">
        <v>8</v>
      </c>
      <c r="C18" s="27">
        <v>0.5</v>
      </c>
      <c r="D18" s="27">
        <v>116000</v>
      </c>
      <c r="E18" s="116">
        <f t="shared" si="0"/>
        <v>58000</v>
      </c>
    </row>
    <row r="19" spans="1:9" ht="17.25">
      <c r="A19" s="67">
        <v>4</v>
      </c>
      <c r="B19" s="97" t="s">
        <v>60</v>
      </c>
      <c r="C19" s="27">
        <v>0.5</v>
      </c>
      <c r="D19" s="27">
        <v>104000</v>
      </c>
      <c r="E19" s="116">
        <f t="shared" si="0"/>
        <v>52000</v>
      </c>
    </row>
    <row r="20" spans="1:9" ht="16.149999999999999" customHeight="1">
      <c r="A20" s="67">
        <v>5</v>
      </c>
      <c r="B20" s="96" t="s">
        <v>9</v>
      </c>
      <c r="C20" s="27">
        <v>3.36</v>
      </c>
      <c r="D20" s="27">
        <v>120000</v>
      </c>
      <c r="E20" s="116">
        <f t="shared" si="0"/>
        <v>403200</v>
      </c>
    </row>
    <row r="21" spans="1:9" ht="17.25" customHeight="1">
      <c r="A21" s="67">
        <v>6</v>
      </c>
      <c r="B21" s="96" t="s">
        <v>10</v>
      </c>
      <c r="C21" s="27">
        <v>3</v>
      </c>
      <c r="D21" s="27">
        <v>104000</v>
      </c>
      <c r="E21" s="116">
        <f t="shared" si="0"/>
        <v>312000</v>
      </c>
    </row>
    <row r="22" spans="1:9" ht="20.45" customHeight="1">
      <c r="A22" s="67">
        <v>7</v>
      </c>
      <c r="B22" s="97" t="s">
        <v>54</v>
      </c>
      <c r="C22" s="27">
        <v>0.75</v>
      </c>
      <c r="D22" s="27">
        <v>110000</v>
      </c>
      <c r="E22" s="116">
        <f t="shared" si="0"/>
        <v>82500</v>
      </c>
    </row>
    <row r="23" spans="1:9" ht="18.600000000000001" customHeight="1">
      <c r="A23" s="67">
        <v>8</v>
      </c>
      <c r="B23" s="97" t="s">
        <v>14</v>
      </c>
      <c r="C23" s="27">
        <v>1</v>
      </c>
      <c r="D23" s="27">
        <v>104000</v>
      </c>
      <c r="E23" s="116">
        <f t="shared" si="0"/>
        <v>104000</v>
      </c>
    </row>
    <row r="24" spans="1:9" ht="18.600000000000001" customHeight="1">
      <c r="A24" s="67">
        <v>9</v>
      </c>
      <c r="B24" s="97" t="s">
        <v>15</v>
      </c>
      <c r="C24" s="27">
        <v>0.5</v>
      </c>
      <c r="D24" s="27">
        <v>104000</v>
      </c>
      <c r="E24" s="116">
        <f t="shared" si="0"/>
        <v>52000</v>
      </c>
    </row>
    <row r="25" spans="1:9" ht="21" customHeight="1">
      <c r="A25" s="67">
        <v>10</v>
      </c>
      <c r="B25" s="97" t="s">
        <v>13</v>
      </c>
      <c r="C25" s="27">
        <v>1</v>
      </c>
      <c r="D25" s="27">
        <v>100000</v>
      </c>
      <c r="E25" s="116">
        <f t="shared" si="0"/>
        <v>100000</v>
      </c>
    </row>
    <row r="26" spans="1:9" ht="21" customHeight="1">
      <c r="A26" s="67">
        <v>11</v>
      </c>
      <c r="B26" s="97" t="s">
        <v>19</v>
      </c>
      <c r="C26" s="27">
        <v>1</v>
      </c>
      <c r="D26" s="27">
        <v>104000</v>
      </c>
      <c r="E26" s="116">
        <f t="shared" si="0"/>
        <v>104000</v>
      </c>
    </row>
    <row r="27" spans="1:9" ht="18.600000000000001" customHeight="1">
      <c r="A27" s="67">
        <v>12</v>
      </c>
      <c r="B27" s="97" t="s">
        <v>17</v>
      </c>
      <c r="C27" s="27">
        <v>0.5</v>
      </c>
      <c r="D27" s="27">
        <v>104000</v>
      </c>
      <c r="E27" s="447">
        <f t="shared" si="0"/>
        <v>52000</v>
      </c>
    </row>
    <row r="28" spans="1:9" ht="18.600000000000001" customHeight="1" thickBot="1">
      <c r="A28" s="77">
        <v>13</v>
      </c>
      <c r="B28" s="448" t="s">
        <v>29</v>
      </c>
      <c r="C28" s="449">
        <v>0.5</v>
      </c>
      <c r="D28" s="449">
        <v>104000</v>
      </c>
      <c r="E28" s="450">
        <f t="shared" si="0"/>
        <v>52000</v>
      </c>
    </row>
    <row r="29" spans="1:9" ht="18" customHeight="1" thickBot="1">
      <c r="A29" s="108"/>
      <c r="B29" s="109" t="s">
        <v>20</v>
      </c>
      <c r="C29" s="110">
        <f>SUM(C16:C28)</f>
        <v>14.11</v>
      </c>
      <c r="D29" s="110"/>
      <c r="E29" s="111">
        <f>SUM(E16:E28)</f>
        <v>1584700</v>
      </c>
    </row>
    <row r="30" spans="1:9" ht="20.45" customHeight="1"/>
    <row r="31" spans="1:9" ht="18.600000000000001" customHeight="1"/>
    <row r="32" spans="1:9" customFormat="1" ht="20.25">
      <c r="A32" s="505" t="s">
        <v>21</v>
      </c>
      <c r="B32" s="505"/>
      <c r="C32" s="81"/>
      <c r="D32" s="311" t="s">
        <v>42</v>
      </c>
      <c r="E32" s="2"/>
    </row>
    <row r="33" spans="1:11" s="39" customFormat="1" ht="20.25">
      <c r="A33" s="81"/>
      <c r="C33" s="81"/>
      <c r="D33" s="81"/>
      <c r="E33" s="106"/>
      <c r="K33" s="106"/>
    </row>
    <row r="34" spans="1:11" ht="21.6" customHeight="1">
      <c r="B34" s="1"/>
      <c r="C34" s="1"/>
      <c r="D34" s="1"/>
      <c r="E34" s="1"/>
    </row>
    <row r="35" spans="1:11" ht="18" customHeight="1"/>
    <row r="36" spans="1:11" ht="21" customHeight="1"/>
    <row r="37" spans="1:11" ht="18.600000000000001" customHeight="1"/>
    <row r="38" spans="1:11" ht="21" customHeight="1"/>
    <row r="39" spans="1:11" ht="22.9" customHeight="1"/>
  </sheetData>
  <mergeCells count="5">
    <mergeCell ref="A8:E8"/>
    <mergeCell ref="A10:E10"/>
    <mergeCell ref="D6:E6"/>
    <mergeCell ref="D7:E7"/>
    <mergeCell ref="A32:B32"/>
  </mergeCells>
  <pageMargins left="0.35" right="0.25" top="0.4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7" sqref="A27:XFD27"/>
    </sheetView>
  </sheetViews>
  <sheetFormatPr defaultRowHeight="16.5"/>
  <cols>
    <col min="1" max="1" width="5.7109375" style="2" customWidth="1"/>
    <col min="2" max="2" width="36.85546875" style="2" customWidth="1"/>
    <col min="3" max="3" width="16.140625" style="2" customWidth="1"/>
    <col min="4" max="4" width="18.42578125" style="2" customWidth="1"/>
    <col min="5" max="5" width="18.5703125" style="2" customWidth="1"/>
    <col min="6" max="16384" width="9.140625" style="2"/>
  </cols>
  <sheetData>
    <row r="1" spans="1:9">
      <c r="D1" s="2" t="s">
        <v>299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5.75" customHeight="1">
      <c r="D6" s="510"/>
      <c r="E6" s="510"/>
    </row>
    <row r="7" spans="1:9" ht="16.5" customHeight="1">
      <c r="D7" s="509"/>
      <c r="E7" s="509"/>
    </row>
    <row r="8" spans="1:9" ht="47.25" customHeight="1">
      <c r="A8" s="514" t="s">
        <v>61</v>
      </c>
      <c r="B8" s="514"/>
      <c r="C8" s="514"/>
      <c r="D8" s="514"/>
      <c r="E8" s="514"/>
      <c r="F8" s="84"/>
      <c r="G8" s="84"/>
      <c r="H8" s="84"/>
      <c r="I8" s="84"/>
    </row>
    <row r="9" spans="1:9" ht="11.25" customHeight="1">
      <c r="A9" s="315"/>
      <c r="B9" s="315"/>
      <c r="C9" s="315"/>
      <c r="D9" s="315"/>
      <c r="E9" s="315"/>
      <c r="F9" s="84"/>
      <c r="G9" s="84"/>
      <c r="H9" s="84"/>
      <c r="I9" s="84"/>
    </row>
    <row r="10" spans="1:9" s="39" customFormat="1" ht="24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4.25" customHeight="1">
      <c r="A11" s="314"/>
      <c r="B11" s="314"/>
      <c r="C11" s="314"/>
      <c r="D11" s="314"/>
      <c r="E11" s="314"/>
      <c r="F11" s="2"/>
      <c r="G11" s="2"/>
      <c r="H11" s="2"/>
      <c r="I11" s="2"/>
    </row>
    <row r="12" spans="1:9" ht="20.25" customHeight="1">
      <c r="A12" s="85"/>
      <c r="B12" s="3" t="s">
        <v>62</v>
      </c>
      <c r="C12" s="85"/>
      <c r="D12" s="85"/>
      <c r="E12" s="85"/>
      <c r="F12" s="85"/>
      <c r="G12" s="85"/>
      <c r="H12" s="85"/>
      <c r="I12" s="85"/>
    </row>
    <row r="13" spans="1:9" ht="21" customHeight="1">
      <c r="A13" s="86"/>
      <c r="B13" s="3" t="s">
        <v>38</v>
      </c>
      <c r="C13" s="87"/>
      <c r="D13" s="87"/>
      <c r="E13" s="87"/>
      <c r="F13" s="87"/>
      <c r="G13" s="87"/>
      <c r="H13" s="87"/>
      <c r="I13" s="87"/>
    </row>
    <row r="14" spans="1:9" ht="11.45" customHeight="1" thickBot="1">
      <c r="A14" s="86"/>
      <c r="B14" s="107"/>
      <c r="C14" s="87"/>
      <c r="D14" s="87"/>
      <c r="E14" s="87"/>
      <c r="F14" s="87"/>
      <c r="G14" s="87"/>
      <c r="H14" s="87"/>
      <c r="I14" s="87"/>
    </row>
    <row r="15" spans="1:9" ht="45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342" t="s">
        <v>20</v>
      </c>
      <c r="F15" s="3"/>
      <c r="G15" s="3"/>
      <c r="H15" s="3"/>
      <c r="I15" s="3"/>
    </row>
    <row r="16" spans="1:9" ht="20.100000000000001" customHeight="1">
      <c r="A16" s="112">
        <v>1</v>
      </c>
      <c r="B16" s="113" t="s">
        <v>7</v>
      </c>
      <c r="C16" s="114">
        <v>1</v>
      </c>
      <c r="D16" s="114">
        <v>148000</v>
      </c>
      <c r="E16" s="115">
        <f>C16*D16</f>
        <v>148000</v>
      </c>
      <c r="F16" s="87"/>
      <c r="G16" s="87"/>
      <c r="H16" s="87"/>
      <c r="I16" s="87"/>
    </row>
    <row r="17" spans="1:11" ht="20.100000000000001" customHeight="1">
      <c r="A17" s="67">
        <v>2</v>
      </c>
      <c r="B17" s="97" t="s">
        <v>8</v>
      </c>
      <c r="C17" s="27">
        <v>0.5</v>
      </c>
      <c r="D17" s="27">
        <v>116000</v>
      </c>
      <c r="E17" s="116">
        <f t="shared" ref="E17:E23" si="0">C17*D17</f>
        <v>58000</v>
      </c>
    </row>
    <row r="18" spans="1:11" ht="20.100000000000001" customHeight="1">
      <c r="A18" s="67">
        <v>3</v>
      </c>
      <c r="B18" s="96" t="s">
        <v>9</v>
      </c>
      <c r="C18" s="27">
        <v>1.1200000000000001</v>
      </c>
      <c r="D18" s="27">
        <v>120000</v>
      </c>
      <c r="E18" s="116">
        <f t="shared" si="0"/>
        <v>134400</v>
      </c>
    </row>
    <row r="19" spans="1:11" ht="20.100000000000001" customHeight="1">
      <c r="A19" s="67">
        <v>4</v>
      </c>
      <c r="B19" s="96" t="s">
        <v>10</v>
      </c>
      <c r="C19" s="27">
        <v>0.5</v>
      </c>
      <c r="D19" s="27">
        <v>104000</v>
      </c>
      <c r="E19" s="116">
        <f t="shared" si="0"/>
        <v>52000</v>
      </c>
    </row>
    <row r="20" spans="1:11" ht="20.100000000000001" customHeight="1">
      <c r="A20" s="67">
        <v>5</v>
      </c>
      <c r="B20" s="96" t="s">
        <v>10</v>
      </c>
      <c r="C20" s="27">
        <v>0.5</v>
      </c>
      <c r="D20" s="27">
        <v>104000</v>
      </c>
      <c r="E20" s="116">
        <f t="shared" si="0"/>
        <v>52000</v>
      </c>
    </row>
    <row r="21" spans="1:11" ht="20.100000000000001" customHeight="1">
      <c r="A21" s="67">
        <v>6</v>
      </c>
      <c r="B21" s="97" t="s">
        <v>14</v>
      </c>
      <c r="C21" s="27">
        <v>1</v>
      </c>
      <c r="D21" s="27">
        <v>100000</v>
      </c>
      <c r="E21" s="116">
        <f t="shared" si="0"/>
        <v>100000</v>
      </c>
    </row>
    <row r="22" spans="1:11" ht="20.100000000000001" customHeight="1">
      <c r="A22" s="67">
        <v>7</v>
      </c>
      <c r="B22" s="97" t="s">
        <v>13</v>
      </c>
      <c r="C22" s="27">
        <v>0.5</v>
      </c>
      <c r="D22" s="27">
        <v>104000</v>
      </c>
      <c r="E22" s="116">
        <f t="shared" si="0"/>
        <v>52000</v>
      </c>
    </row>
    <row r="23" spans="1:11" ht="20.100000000000001" customHeight="1" thickBot="1">
      <c r="A23" s="101">
        <v>8</v>
      </c>
      <c r="B23" s="117" t="s">
        <v>17</v>
      </c>
      <c r="C23" s="118">
        <v>0.5</v>
      </c>
      <c r="D23" s="118">
        <v>104000</v>
      </c>
      <c r="E23" s="119">
        <f t="shared" si="0"/>
        <v>52000</v>
      </c>
    </row>
    <row r="24" spans="1:11" ht="20.100000000000001" customHeight="1" thickBot="1">
      <c r="A24" s="104"/>
      <c r="B24" s="105" t="s">
        <v>20</v>
      </c>
      <c r="C24" s="79">
        <f>SUM(C16:C23)</f>
        <v>5.62</v>
      </c>
      <c r="D24" s="79"/>
      <c r="E24" s="80">
        <f>SUM(E16:E23)</f>
        <v>648400</v>
      </c>
    </row>
    <row r="25" spans="1:11" ht="18" customHeight="1"/>
    <row r="26" spans="1:11" ht="13.5" customHeight="1"/>
    <row r="27" spans="1:11" customFormat="1" ht="20.25">
      <c r="A27" s="505" t="s">
        <v>21</v>
      </c>
      <c r="B27" s="505"/>
      <c r="C27" s="81"/>
      <c r="D27" s="311" t="s">
        <v>42</v>
      </c>
      <c r="E27" s="2"/>
    </row>
    <row r="28" spans="1:11" s="39" customFormat="1" ht="20.25">
      <c r="A28" s="51"/>
      <c r="C28" s="81"/>
      <c r="D28" s="81"/>
      <c r="E28" s="106"/>
      <c r="K28" s="106"/>
    </row>
    <row r="29" spans="1:11" ht="18.600000000000001" customHeight="1">
      <c r="B29" s="1"/>
      <c r="C29" s="1"/>
      <c r="D29" s="1"/>
      <c r="E29" s="1"/>
    </row>
    <row r="30" spans="1:11" ht="21.6" customHeight="1"/>
    <row r="31" spans="1:11" ht="18" customHeight="1"/>
    <row r="32" spans="1:11" ht="21" customHeight="1"/>
    <row r="33" ht="18.600000000000001" customHeight="1"/>
    <row r="34" ht="21" customHeight="1"/>
    <row r="35" ht="22.9" customHeight="1"/>
  </sheetData>
  <mergeCells count="5">
    <mergeCell ref="A8:E8"/>
    <mergeCell ref="A10:E10"/>
    <mergeCell ref="D6:E6"/>
    <mergeCell ref="D7:E7"/>
    <mergeCell ref="A27:B27"/>
  </mergeCells>
  <pageMargins left="0.38" right="0.26" top="0.41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23" sqref="A23:XFD23"/>
    </sheetView>
  </sheetViews>
  <sheetFormatPr defaultRowHeight="15"/>
  <cols>
    <col min="1" max="1" width="4.85546875" customWidth="1"/>
    <col min="2" max="2" width="39.28515625" customWidth="1"/>
    <col min="3" max="3" width="18.85546875" customWidth="1"/>
    <col min="4" max="4" width="20.5703125" customWidth="1"/>
    <col min="5" max="5" width="14.5703125" customWidth="1"/>
  </cols>
  <sheetData>
    <row r="1" spans="1:9" s="2" customFormat="1" ht="16.5">
      <c r="D1" s="2" t="s">
        <v>300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s="35" customFormat="1" ht="15.75" customHeight="1">
      <c r="C6" s="228"/>
      <c r="D6" s="31"/>
      <c r="E6" s="31"/>
    </row>
    <row r="7" spans="1:9" s="35" customFormat="1" ht="16.5" customHeight="1">
      <c r="C7" s="39"/>
      <c r="D7" s="509"/>
      <c r="E7" s="509"/>
    </row>
    <row r="8" spans="1:9" ht="17.25">
      <c r="A8" s="512" t="s">
        <v>160</v>
      </c>
      <c r="B8" s="512"/>
      <c r="C8" s="512"/>
      <c r="D8" s="512"/>
    </row>
    <row r="10" spans="1:9" s="2" customFormat="1" ht="23.25" customHeight="1">
      <c r="A10" s="508" t="s">
        <v>0</v>
      </c>
      <c r="B10" s="508"/>
      <c r="C10" s="508"/>
      <c r="D10" s="508"/>
    </row>
    <row r="11" spans="1:9" s="3" customFormat="1" ht="12.75" customHeight="1"/>
    <row r="12" spans="1:9" s="3" customFormat="1" ht="19.149999999999999" customHeight="1">
      <c r="B12" s="3" t="s">
        <v>161</v>
      </c>
    </row>
    <row r="13" spans="1:9" s="3" customFormat="1" ht="24.6" customHeight="1">
      <c r="B13" s="3" t="s">
        <v>38</v>
      </c>
    </row>
    <row r="14" spans="1:9" ht="15.75" thickBot="1"/>
    <row r="15" spans="1:9" s="2" customFormat="1" ht="45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342" t="s">
        <v>20</v>
      </c>
      <c r="F15" s="3"/>
      <c r="G15" s="3"/>
      <c r="H15" s="3"/>
      <c r="I15" s="3"/>
    </row>
    <row r="16" spans="1:9" ht="18.95" customHeight="1">
      <c r="A16" s="93">
        <v>1</v>
      </c>
      <c r="B16" s="241" t="s">
        <v>7</v>
      </c>
      <c r="C16" s="43">
        <v>0.5</v>
      </c>
      <c r="D16" s="52">
        <v>135000</v>
      </c>
      <c r="E16" s="259">
        <f>C16*D16</f>
        <v>67500</v>
      </c>
    </row>
    <row r="17" spans="1:13" ht="18.95" customHeight="1">
      <c r="A17" s="67">
        <v>2</v>
      </c>
      <c r="B17" s="242" t="s">
        <v>8</v>
      </c>
      <c r="C17" s="11">
        <v>0.5</v>
      </c>
      <c r="D17" s="53">
        <v>116000</v>
      </c>
      <c r="E17" s="262">
        <f t="shared" ref="E17:E19" si="0">C17*D17</f>
        <v>58000</v>
      </c>
    </row>
    <row r="18" spans="1:13" ht="18.95" customHeight="1">
      <c r="A18" s="67">
        <v>3</v>
      </c>
      <c r="B18" s="242" t="s">
        <v>152</v>
      </c>
      <c r="C18" s="11">
        <v>9.1999999999999993</v>
      </c>
      <c r="D18" s="53">
        <v>110000</v>
      </c>
      <c r="E18" s="262">
        <f t="shared" si="0"/>
        <v>1011999.9999999999</v>
      </c>
    </row>
    <row r="19" spans="1:13" ht="18.95" customHeight="1" thickBot="1">
      <c r="A19" s="101">
        <v>6</v>
      </c>
      <c r="B19" s="412" t="s">
        <v>17</v>
      </c>
      <c r="C19" s="190">
        <v>1</v>
      </c>
      <c r="D19" s="236">
        <v>104000</v>
      </c>
      <c r="E19" s="451">
        <f t="shared" si="0"/>
        <v>104000</v>
      </c>
    </row>
    <row r="20" spans="1:13" ht="24.95" customHeight="1" thickBot="1">
      <c r="A20" s="59"/>
      <c r="B20" s="48" t="s">
        <v>20</v>
      </c>
      <c r="C20" s="413">
        <f>SUM(C16:C19)</f>
        <v>11.2</v>
      </c>
      <c r="D20" s="405">
        <f>SUM(D16:D19)</f>
        <v>465000</v>
      </c>
      <c r="E20" s="452">
        <f>SUM(E16:E19)</f>
        <v>1241500</v>
      </c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J21" s="33"/>
      <c r="K21" s="33"/>
    </row>
    <row r="22" spans="1:13">
      <c r="A22" s="33"/>
      <c r="B22" s="33"/>
      <c r="C22" s="33"/>
      <c r="D22" s="33"/>
      <c r="E22" s="33"/>
      <c r="K22" s="33"/>
    </row>
    <row r="23" spans="1:13" ht="20.25">
      <c r="A23" s="505" t="s">
        <v>21</v>
      </c>
      <c r="B23" s="505"/>
      <c r="C23" s="81"/>
      <c r="D23" s="311" t="s">
        <v>42</v>
      </c>
      <c r="E23" s="2"/>
    </row>
    <row r="24" spans="1:13" s="2" customFormat="1" ht="20.25">
      <c r="A24" s="81"/>
      <c r="B24" s="39"/>
      <c r="C24" s="81"/>
      <c r="D24" s="81"/>
      <c r="E24" s="106"/>
    </row>
    <row r="25" spans="1:13">
      <c r="A25" s="33"/>
      <c r="C25" s="33"/>
      <c r="D25" s="33"/>
    </row>
    <row r="26" spans="1:13">
      <c r="A26" s="33"/>
      <c r="D26" s="33"/>
    </row>
    <row r="27" spans="1:13">
      <c r="A27" s="33"/>
    </row>
    <row r="28" spans="1:13">
      <c r="A28" s="33"/>
    </row>
    <row r="29" spans="1:13">
      <c r="A29" s="33"/>
    </row>
    <row r="45" spans="1:4" ht="17.25">
      <c r="C45" s="226"/>
    </row>
    <row r="46" spans="1:4" ht="18.75">
      <c r="A46" s="23"/>
      <c r="B46" s="23"/>
      <c r="C46" s="240"/>
      <c r="D46" s="23"/>
    </row>
    <row r="47" spans="1:4" ht="16.5">
      <c r="A47" s="35"/>
      <c r="B47" s="35"/>
      <c r="C47" s="228"/>
      <c r="D47" s="35"/>
    </row>
    <row r="48" spans="1:4" ht="16.5">
      <c r="A48" s="35"/>
      <c r="B48" s="35"/>
      <c r="C48" s="39"/>
      <c r="D48" s="35"/>
    </row>
    <row r="49" spans="1:5" ht="16.5">
      <c r="A49" s="35"/>
      <c r="B49" s="35"/>
      <c r="C49" s="39"/>
      <c r="D49" s="35"/>
    </row>
    <row r="50" spans="1:5" ht="16.5">
      <c r="A50" s="35"/>
      <c r="B50" s="35"/>
      <c r="C50" s="39"/>
      <c r="D50" s="35"/>
    </row>
    <row r="51" spans="1:5">
      <c r="A51" s="23"/>
      <c r="B51" s="23"/>
      <c r="C51" s="23"/>
      <c r="D51" s="23"/>
    </row>
    <row r="52" spans="1:5">
      <c r="A52" s="23"/>
      <c r="B52" s="23"/>
      <c r="C52" s="23"/>
      <c r="D52" s="23"/>
    </row>
    <row r="53" spans="1:5" ht="20.25">
      <c r="A53" s="508"/>
      <c r="B53" s="508"/>
      <c r="C53" s="508"/>
      <c r="D53" s="508"/>
    </row>
    <row r="55" spans="1:5" ht="22.5">
      <c r="A55" s="520"/>
      <c r="B55" s="520"/>
      <c r="C55" s="520"/>
      <c r="D55" s="520"/>
    </row>
    <row r="56" spans="1:5" ht="17.25">
      <c r="A56" s="3"/>
      <c r="B56" s="3"/>
      <c r="C56" s="3"/>
      <c r="D56" s="3"/>
    </row>
    <row r="57" spans="1:5" ht="17.25">
      <c r="A57" s="3"/>
      <c r="B57" s="3"/>
      <c r="C57" s="3"/>
      <c r="D57" s="3"/>
    </row>
    <row r="58" spans="1:5" ht="17.25">
      <c r="A58" s="3"/>
      <c r="B58" s="3"/>
      <c r="C58" s="3"/>
      <c r="D58" s="3"/>
    </row>
    <row r="59" spans="1:5">
      <c r="A59" s="33"/>
      <c r="B59" s="33"/>
      <c r="C59" s="33"/>
      <c r="D59" s="33"/>
      <c r="E59" s="33"/>
    </row>
    <row r="60" spans="1:5" ht="18.75">
      <c r="A60" s="233"/>
      <c r="B60" s="233"/>
      <c r="C60" s="233"/>
      <c r="D60" s="233"/>
      <c r="E60" s="33"/>
    </row>
    <row r="61" spans="1:5" ht="17.25">
      <c r="A61" s="14"/>
      <c r="B61" s="211"/>
      <c r="C61" s="210"/>
      <c r="D61" s="210"/>
      <c r="E61" s="33"/>
    </row>
    <row r="62" spans="1:5" ht="17.25">
      <c r="A62" s="14"/>
      <c r="B62" s="211"/>
      <c r="C62" s="210"/>
      <c r="D62" s="210"/>
      <c r="E62" s="33"/>
    </row>
    <row r="63" spans="1:5" ht="17.25">
      <c r="A63" s="14"/>
      <c r="B63" s="211"/>
      <c r="C63" s="210"/>
      <c r="D63" s="210"/>
      <c r="E63" s="33"/>
    </row>
    <row r="64" spans="1:5" ht="17.25">
      <c r="A64" s="14"/>
      <c r="B64" s="211"/>
      <c r="C64" s="210"/>
      <c r="D64" s="210"/>
      <c r="E64" s="33"/>
    </row>
    <row r="65" spans="1:5" ht="17.25">
      <c r="A65" s="14"/>
      <c r="B65" s="211"/>
      <c r="C65" s="210"/>
      <c r="D65" s="210"/>
      <c r="E65" s="33"/>
    </row>
    <row r="66" spans="1:5" ht="17.25">
      <c r="A66" s="14"/>
      <c r="B66" s="211"/>
      <c r="C66" s="210"/>
      <c r="D66" s="210"/>
      <c r="E66" s="33"/>
    </row>
    <row r="67" spans="1:5" ht="17.25">
      <c r="A67" s="14"/>
      <c r="B67" s="211"/>
      <c r="C67" s="210"/>
      <c r="D67" s="210"/>
      <c r="E67" s="33"/>
    </row>
    <row r="68" spans="1:5" ht="17.25">
      <c r="A68" s="211"/>
      <c r="B68" s="234"/>
      <c r="C68" s="244"/>
      <c r="D68" s="210"/>
      <c r="E68" s="33"/>
    </row>
    <row r="69" spans="1:5">
      <c r="A69" s="33"/>
      <c r="B69" s="33"/>
      <c r="C69" s="33"/>
      <c r="D69" s="33"/>
      <c r="E69" s="33"/>
    </row>
    <row r="70" spans="1:5">
      <c r="A70" s="33"/>
      <c r="B70" s="33"/>
      <c r="C70" s="33"/>
      <c r="D70" s="33"/>
      <c r="E70" s="33"/>
    </row>
    <row r="71" spans="1:5" ht="20.25">
      <c r="A71" s="82"/>
      <c r="B71" s="235"/>
      <c r="C71" s="521"/>
      <c r="D71" s="521"/>
      <c r="E71" s="33"/>
    </row>
    <row r="72" spans="1:5">
      <c r="A72" s="33"/>
      <c r="C72" s="33"/>
      <c r="D72" s="33"/>
    </row>
    <row r="73" spans="1:5">
      <c r="A73" s="33"/>
      <c r="D73" s="33"/>
    </row>
    <row r="74" spans="1:5">
      <c r="A74" s="33"/>
    </row>
    <row r="75" spans="1:5">
      <c r="A75" s="33"/>
    </row>
    <row r="76" spans="1:5">
      <c r="A76" s="33"/>
    </row>
  </sheetData>
  <mergeCells count="7">
    <mergeCell ref="C71:D71"/>
    <mergeCell ref="D7:E7"/>
    <mergeCell ref="A8:D8"/>
    <mergeCell ref="A10:D10"/>
    <mergeCell ref="A53:D53"/>
    <mergeCell ref="A55:D55"/>
    <mergeCell ref="A23:B23"/>
  </mergeCells>
  <pageMargins left="0.35" right="0.21" top="0.3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8" sqref="A28:XFD28"/>
    </sheetView>
  </sheetViews>
  <sheetFormatPr defaultRowHeight="15"/>
  <cols>
    <col min="1" max="1" width="6.5703125" customWidth="1"/>
    <col min="2" max="2" width="38.42578125" customWidth="1"/>
    <col min="3" max="3" width="15.7109375" customWidth="1"/>
    <col min="4" max="4" width="18.85546875" customWidth="1"/>
    <col min="5" max="5" width="18.7109375" customWidth="1"/>
    <col min="6" max="6" width="9.5703125" customWidth="1"/>
  </cols>
  <sheetData>
    <row r="1" spans="1:9" s="2" customFormat="1" ht="16.5">
      <c r="D1" s="2" t="s">
        <v>301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6.5">
      <c r="A6" s="214"/>
      <c r="D6" s="31"/>
      <c r="E6" s="31"/>
    </row>
    <row r="7" spans="1:9" ht="15" customHeight="1">
      <c r="A7" s="224"/>
      <c r="D7" s="509"/>
      <c r="E7" s="509"/>
    </row>
    <row r="8" spans="1:9" ht="18.75">
      <c r="A8" s="524" t="s">
        <v>302</v>
      </c>
      <c r="B8" s="524"/>
      <c r="C8" s="524"/>
      <c r="D8" s="524"/>
      <c r="E8" s="524"/>
    </row>
    <row r="9" spans="1:9" ht="13.5" customHeight="1">
      <c r="A9" s="283"/>
      <c r="B9" s="305"/>
      <c r="C9" s="305"/>
      <c r="D9" s="305"/>
    </row>
    <row r="10" spans="1:9" s="2" customFormat="1" ht="23.25" customHeight="1">
      <c r="A10" s="508" t="s">
        <v>0</v>
      </c>
      <c r="B10" s="508"/>
      <c r="C10" s="508"/>
      <c r="D10" s="508"/>
      <c r="E10" s="508"/>
    </row>
    <row r="11" spans="1:9" ht="20.25">
      <c r="A11" s="283"/>
    </row>
    <row r="12" spans="1:9" ht="17.25">
      <c r="B12" s="237" t="s">
        <v>207</v>
      </c>
    </row>
    <row r="13" spans="1:9" ht="17.25">
      <c r="B13" s="237" t="s">
        <v>208</v>
      </c>
    </row>
    <row r="14" spans="1:9" ht="15.75" thickBot="1">
      <c r="A14" s="453"/>
      <c r="B14" s="453"/>
      <c r="C14" s="453"/>
      <c r="D14" s="453"/>
      <c r="E14" s="453"/>
    </row>
    <row r="15" spans="1:9" s="2" customFormat="1" ht="45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342" t="s">
        <v>20</v>
      </c>
      <c r="F15" s="3"/>
      <c r="G15" s="3"/>
      <c r="H15" s="3"/>
      <c r="I15" s="3"/>
    </row>
    <row r="16" spans="1:9" ht="17.25">
      <c r="A16" s="459"/>
      <c r="B16" s="458" t="s">
        <v>212</v>
      </c>
      <c r="C16" s="455"/>
      <c r="D16" s="455"/>
      <c r="E16" s="456"/>
    </row>
    <row r="17" spans="1:5" ht="17.25">
      <c r="A17" s="460">
        <v>1</v>
      </c>
      <c r="B17" s="406" t="s">
        <v>7</v>
      </c>
      <c r="C17" s="454">
        <v>0.5</v>
      </c>
      <c r="D17" s="454">
        <v>206000</v>
      </c>
      <c r="E17" s="457">
        <v>103000</v>
      </c>
    </row>
    <row r="18" spans="1:5" ht="17.25">
      <c r="A18" s="460">
        <v>2</v>
      </c>
      <c r="B18" s="406" t="s">
        <v>8</v>
      </c>
      <c r="C18" s="454">
        <v>1</v>
      </c>
      <c r="D18" s="454">
        <v>115500</v>
      </c>
      <c r="E18" s="457">
        <v>115500</v>
      </c>
    </row>
    <row r="19" spans="1:5" ht="17.25">
      <c r="A19" s="460">
        <v>3</v>
      </c>
      <c r="B19" s="406" t="s">
        <v>209</v>
      </c>
      <c r="C19" s="454">
        <v>0.25</v>
      </c>
      <c r="D19" s="454">
        <v>104000</v>
      </c>
      <c r="E19" s="457">
        <v>26000</v>
      </c>
    </row>
    <row r="20" spans="1:5" ht="17.25">
      <c r="A20" s="460"/>
      <c r="B20" s="406" t="s">
        <v>213</v>
      </c>
      <c r="C20" s="454"/>
      <c r="D20" s="454"/>
      <c r="E20" s="457"/>
    </row>
    <row r="21" spans="1:5" ht="17.25">
      <c r="A21" s="460">
        <v>4</v>
      </c>
      <c r="B21" s="406" t="s">
        <v>210</v>
      </c>
      <c r="C21" s="454">
        <v>1</v>
      </c>
      <c r="D21" s="454">
        <v>305423</v>
      </c>
      <c r="E21" s="457">
        <v>305423</v>
      </c>
    </row>
    <row r="22" spans="1:5" ht="17.25">
      <c r="A22" s="460">
        <v>5</v>
      </c>
      <c r="B22" s="406" t="s">
        <v>211</v>
      </c>
      <c r="C22" s="454">
        <v>1</v>
      </c>
      <c r="D22" s="454">
        <v>96742</v>
      </c>
      <c r="E22" s="457">
        <v>96742</v>
      </c>
    </row>
    <row r="23" spans="1:5" ht="17.25">
      <c r="A23" s="460">
        <v>6</v>
      </c>
      <c r="B23" s="406" t="s">
        <v>211</v>
      </c>
      <c r="C23" s="454">
        <v>1</v>
      </c>
      <c r="D23" s="454">
        <v>95667</v>
      </c>
      <c r="E23" s="457">
        <v>95667</v>
      </c>
    </row>
    <row r="24" spans="1:5" ht="18" thickBot="1">
      <c r="A24" s="461">
        <v>7</v>
      </c>
      <c r="B24" s="462" t="s">
        <v>167</v>
      </c>
      <c r="C24" s="463">
        <v>0.5</v>
      </c>
      <c r="D24" s="463">
        <v>136500</v>
      </c>
      <c r="E24" s="464">
        <v>68250</v>
      </c>
    </row>
    <row r="25" spans="1:5" ht="18" thickBot="1">
      <c r="A25" s="465"/>
      <c r="B25" s="466" t="s">
        <v>20</v>
      </c>
      <c r="C25" s="467">
        <f>SUM(C17:C24)</f>
        <v>5.25</v>
      </c>
      <c r="D25" s="467"/>
      <c r="E25" s="468">
        <f>SUM(E17:E24)</f>
        <v>810582</v>
      </c>
    </row>
    <row r="26" spans="1:5">
      <c r="A26" s="304"/>
      <c r="B26" s="304"/>
      <c r="C26" s="304"/>
      <c r="D26" s="304"/>
      <c r="E26" s="304"/>
    </row>
    <row r="27" spans="1:5">
      <c r="A27" s="303"/>
    </row>
    <row r="28" spans="1:5" ht="20.25">
      <c r="A28" s="505" t="s">
        <v>21</v>
      </c>
      <c r="B28" s="505"/>
      <c r="C28" s="81"/>
      <c r="D28" s="311" t="s">
        <v>42</v>
      </c>
      <c r="E28" s="2"/>
    </row>
    <row r="29" spans="1:5" s="2" customFormat="1" ht="20.25">
      <c r="A29" s="81"/>
      <c r="B29" s="39"/>
      <c r="C29" s="81"/>
      <c r="D29" s="81"/>
      <c r="E29" s="106"/>
    </row>
  </sheetData>
  <mergeCells count="4">
    <mergeCell ref="D7:E7"/>
    <mergeCell ref="A8:E8"/>
    <mergeCell ref="A10:E10"/>
    <mergeCell ref="A28:B28"/>
  </mergeCells>
  <pageMargins left="0.28000000000000003" right="0.2" top="0.48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2" workbookViewId="0">
      <selection activeCell="A44" sqref="A44:XFD44"/>
    </sheetView>
  </sheetViews>
  <sheetFormatPr defaultRowHeight="16.5"/>
  <cols>
    <col min="1" max="1" width="5.5703125" style="2" customWidth="1"/>
    <col min="2" max="2" width="36.85546875" style="2" customWidth="1"/>
    <col min="3" max="3" width="17" style="2" customWidth="1"/>
    <col min="4" max="4" width="19.5703125" style="2" customWidth="1"/>
    <col min="5" max="5" width="16.42578125" style="2" customWidth="1"/>
    <col min="6" max="6" width="10.140625" style="2" bestFit="1" customWidth="1"/>
    <col min="7" max="7" width="29" style="2" customWidth="1"/>
    <col min="8" max="8" width="18.28515625" style="2" customWidth="1"/>
    <col min="9" max="10" width="9.140625" style="2"/>
    <col min="11" max="11" width="10.140625" style="2" bestFit="1" customWidth="1"/>
    <col min="12" max="16384" width="9.140625" style="2"/>
  </cols>
  <sheetData>
    <row r="1" spans="4:4" hidden="1"/>
    <row r="2" spans="4:4" hidden="1"/>
    <row r="3" spans="4:4" hidden="1"/>
    <row r="4" spans="4:4" hidden="1"/>
    <row r="5" spans="4:4" hidden="1"/>
    <row r="6" spans="4:4" hidden="1"/>
    <row r="7" spans="4:4" hidden="1"/>
    <row r="8" spans="4:4" hidden="1"/>
    <row r="9" spans="4:4" hidden="1"/>
    <row r="10" spans="4:4" hidden="1"/>
    <row r="11" spans="4:4" hidden="1"/>
    <row r="12" spans="4:4">
      <c r="D12" s="2" t="s">
        <v>304</v>
      </c>
    </row>
    <row r="13" spans="4:4" s="35" customFormat="1" ht="16.5" customHeight="1">
      <c r="D13" s="228" t="s">
        <v>257</v>
      </c>
    </row>
    <row r="14" spans="4:4" s="35" customFormat="1" ht="16.5" customHeight="1">
      <c r="D14" s="39" t="s">
        <v>258</v>
      </c>
    </row>
    <row r="15" spans="4:4" s="35" customFormat="1" ht="16.5" customHeight="1">
      <c r="D15" s="39" t="s">
        <v>260</v>
      </c>
    </row>
    <row r="16" spans="4:4" s="35" customFormat="1" ht="16.5" customHeight="1">
      <c r="D16" s="39" t="s">
        <v>261</v>
      </c>
    </row>
    <row r="17" spans="1:15">
      <c r="D17" s="31"/>
      <c r="E17" s="31"/>
    </row>
    <row r="18" spans="1:15" ht="13.5" customHeight="1">
      <c r="D18" s="509"/>
      <c r="E18" s="509"/>
    </row>
    <row r="19" spans="1:15" ht="26.25" customHeight="1">
      <c r="A19" s="525" t="s">
        <v>303</v>
      </c>
      <c r="B19" s="525"/>
      <c r="C19" s="525"/>
      <c r="D19" s="525"/>
      <c r="E19" s="525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1.25" customHeight="1">
      <c r="A20" s="285"/>
      <c r="B20" s="285"/>
      <c r="C20" s="285"/>
      <c r="D20" s="285"/>
      <c r="E20" s="285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s="39" customFormat="1" ht="24" customHeight="1">
      <c r="A21" s="508" t="s">
        <v>0</v>
      </c>
      <c r="B21" s="508"/>
      <c r="C21" s="508"/>
      <c r="D21" s="508"/>
      <c r="E21" s="508"/>
      <c r="F21" s="2"/>
      <c r="G21" s="2"/>
      <c r="H21" s="2"/>
      <c r="I21" s="2"/>
    </row>
    <row r="22" spans="1:15" s="39" customFormat="1" ht="10.5" customHeight="1">
      <c r="A22" s="282"/>
      <c r="B22" s="282"/>
      <c r="C22" s="282"/>
      <c r="D22" s="282"/>
      <c r="E22" s="282"/>
      <c r="F22" s="2"/>
      <c r="G22" s="2"/>
      <c r="H22" s="2"/>
      <c r="I22" s="2"/>
    </row>
    <row r="23" spans="1:15" ht="20.25" customHeight="1">
      <c r="A23" s="85"/>
      <c r="B23" s="526" t="s">
        <v>198</v>
      </c>
      <c r="C23" s="526"/>
      <c r="D23" s="85"/>
      <c r="E23" s="85"/>
      <c r="F23" s="85"/>
      <c r="G23" s="85"/>
      <c r="H23" s="85"/>
      <c r="I23" s="85"/>
    </row>
    <row r="24" spans="1:15" ht="21" customHeight="1">
      <c r="A24" s="86"/>
      <c r="B24" s="3" t="s">
        <v>38</v>
      </c>
      <c r="C24" s="87"/>
      <c r="D24" s="87"/>
      <c r="E24" s="87"/>
      <c r="F24" s="87"/>
      <c r="G24" s="87"/>
      <c r="H24" s="87"/>
      <c r="I24" s="87"/>
    </row>
    <row r="25" spans="1:15" ht="11.45" customHeight="1" thickBot="1">
      <c r="A25" s="86"/>
      <c r="B25" s="107"/>
      <c r="C25" s="87"/>
      <c r="D25" s="87"/>
      <c r="E25" s="87"/>
      <c r="F25" s="87"/>
      <c r="G25" s="87"/>
      <c r="H25" s="87"/>
      <c r="I25" s="87"/>
    </row>
    <row r="26" spans="1:15" s="3" customFormat="1" ht="52.5" thickBot="1">
      <c r="A26" s="286" t="s">
        <v>5</v>
      </c>
      <c r="B26" s="287" t="s">
        <v>6</v>
      </c>
      <c r="C26" s="288" t="s">
        <v>24</v>
      </c>
      <c r="D26" s="288" t="s">
        <v>25</v>
      </c>
      <c r="E26" s="289" t="s">
        <v>20</v>
      </c>
      <c r="F26" s="92"/>
      <c r="G26" s="92"/>
      <c r="H26" s="92"/>
      <c r="I26" s="92"/>
    </row>
    <row r="27" spans="1:15" s="3" customFormat="1" ht="20.100000000000001" customHeight="1">
      <c r="A27" s="93">
        <v>1</v>
      </c>
      <c r="B27" s="208" t="s">
        <v>7</v>
      </c>
      <c r="C27" s="290">
        <v>1</v>
      </c>
      <c r="D27" s="290">
        <v>266000</v>
      </c>
      <c r="E27" s="291">
        <f t="shared" ref="E27:E40" si="0">C27*D27</f>
        <v>266000</v>
      </c>
      <c r="F27" s="292"/>
      <c r="G27" s="293"/>
      <c r="H27" s="294"/>
      <c r="I27" s="294"/>
      <c r="J27" s="294"/>
      <c r="K27" s="294"/>
      <c r="L27" s="294"/>
      <c r="M27" s="294"/>
      <c r="N27" s="294"/>
      <c r="O27" s="294"/>
    </row>
    <row r="28" spans="1:15" s="3" customFormat="1" ht="20.100000000000001" customHeight="1">
      <c r="A28" s="67">
        <v>2</v>
      </c>
      <c r="B28" s="121" t="s">
        <v>8</v>
      </c>
      <c r="C28" s="8">
        <v>1</v>
      </c>
      <c r="D28" s="8">
        <v>150000</v>
      </c>
      <c r="E28" s="331">
        <f t="shared" si="0"/>
        <v>150000</v>
      </c>
      <c r="F28" s="292"/>
      <c r="G28" s="293"/>
      <c r="H28" s="292"/>
      <c r="I28" s="294"/>
      <c r="J28" s="294"/>
      <c r="K28" s="294"/>
      <c r="L28" s="294"/>
      <c r="M28" s="294"/>
      <c r="N28" s="294"/>
      <c r="O28" s="294"/>
    </row>
    <row r="29" spans="1:15" s="3" customFormat="1" ht="20.100000000000001" customHeight="1">
      <c r="A29" s="67">
        <v>3</v>
      </c>
      <c r="B29" s="121" t="s">
        <v>199</v>
      </c>
      <c r="C29" s="8">
        <v>4</v>
      </c>
      <c r="D29" s="8">
        <v>135000</v>
      </c>
      <c r="E29" s="331">
        <f t="shared" si="0"/>
        <v>540000</v>
      </c>
      <c r="F29" s="292"/>
      <c r="G29" s="293"/>
      <c r="H29" s="295"/>
      <c r="I29" s="294"/>
      <c r="J29" s="294"/>
      <c r="K29" s="294"/>
      <c r="L29" s="294"/>
      <c r="M29" s="294"/>
      <c r="N29" s="294"/>
      <c r="O29" s="294"/>
    </row>
    <row r="30" spans="1:15" s="3" customFormat="1" ht="20.100000000000001" customHeight="1">
      <c r="A30" s="67">
        <v>4</v>
      </c>
      <c r="B30" s="121" t="s">
        <v>200</v>
      </c>
      <c r="C30" s="8">
        <v>2</v>
      </c>
      <c r="D30" s="8">
        <v>210000</v>
      </c>
      <c r="E30" s="331">
        <f t="shared" si="0"/>
        <v>420000</v>
      </c>
      <c r="F30" s="292"/>
      <c r="G30" s="293"/>
      <c r="H30" s="292"/>
      <c r="I30" s="294"/>
      <c r="J30" s="294"/>
      <c r="K30" s="294"/>
      <c r="L30" s="294"/>
      <c r="M30" s="294"/>
      <c r="N30" s="294"/>
      <c r="O30" s="294"/>
    </row>
    <row r="31" spans="1:15" s="3" customFormat="1" ht="20.100000000000001" customHeight="1">
      <c r="A31" s="67">
        <v>5</v>
      </c>
      <c r="B31" s="121" t="s">
        <v>201</v>
      </c>
      <c r="C31" s="8">
        <v>1</v>
      </c>
      <c r="D31" s="8">
        <v>153000</v>
      </c>
      <c r="E31" s="331">
        <f t="shared" si="0"/>
        <v>153000</v>
      </c>
      <c r="F31" s="292"/>
      <c r="G31" s="296"/>
      <c r="H31" s="296"/>
      <c r="I31" s="296"/>
      <c r="J31" s="294"/>
      <c r="K31" s="294"/>
      <c r="L31" s="294"/>
      <c r="M31" s="294"/>
      <c r="N31" s="294"/>
      <c r="O31" s="294"/>
    </row>
    <row r="32" spans="1:15" s="3" customFormat="1" ht="20.100000000000001" customHeight="1">
      <c r="A32" s="67">
        <v>6</v>
      </c>
      <c r="B32" s="121" t="s">
        <v>202</v>
      </c>
      <c r="C32" s="8">
        <v>1</v>
      </c>
      <c r="D32" s="8">
        <v>173000</v>
      </c>
      <c r="E32" s="331">
        <f t="shared" si="0"/>
        <v>173000</v>
      </c>
      <c r="F32" s="292"/>
      <c r="G32" s="296"/>
      <c r="H32" s="296"/>
      <c r="I32" s="296"/>
      <c r="J32" s="294"/>
      <c r="K32" s="294"/>
      <c r="L32" s="294"/>
      <c r="M32" s="294"/>
      <c r="N32" s="294"/>
      <c r="O32" s="294"/>
    </row>
    <row r="33" spans="1:15" s="3" customFormat="1" ht="20.100000000000001" customHeight="1">
      <c r="A33" s="67">
        <v>7</v>
      </c>
      <c r="B33" s="121" t="s">
        <v>203</v>
      </c>
      <c r="C33" s="8">
        <v>5.5</v>
      </c>
      <c r="D33" s="8">
        <v>115000</v>
      </c>
      <c r="E33" s="331">
        <f t="shared" si="0"/>
        <v>632500</v>
      </c>
      <c r="F33" s="292"/>
      <c r="G33" s="296"/>
      <c r="H33" s="296"/>
      <c r="I33" s="296"/>
      <c r="J33" s="294"/>
      <c r="K33" s="294"/>
      <c r="L33" s="294"/>
      <c r="M33" s="294"/>
      <c r="N33" s="294"/>
      <c r="O33" s="294"/>
    </row>
    <row r="34" spans="1:15" s="3" customFormat="1" ht="20.100000000000001" customHeight="1">
      <c r="A34" s="67">
        <v>8</v>
      </c>
      <c r="B34" s="121" t="s">
        <v>17</v>
      </c>
      <c r="C34" s="8">
        <v>4</v>
      </c>
      <c r="D34" s="8">
        <v>115000</v>
      </c>
      <c r="E34" s="331">
        <f t="shared" si="0"/>
        <v>460000</v>
      </c>
      <c r="F34" s="292"/>
      <c r="G34" s="296"/>
      <c r="H34" s="296"/>
      <c r="I34" s="296"/>
      <c r="J34" s="294"/>
      <c r="K34" s="294"/>
      <c r="L34" s="294"/>
      <c r="M34" s="294"/>
      <c r="N34" s="294"/>
      <c r="O34" s="294"/>
    </row>
    <row r="35" spans="1:15" s="3" customFormat="1" ht="20.100000000000001" customHeight="1">
      <c r="A35" s="67">
        <v>9</v>
      </c>
      <c r="B35" s="121" t="s">
        <v>195</v>
      </c>
      <c r="C35" s="8">
        <v>1</v>
      </c>
      <c r="D35" s="8">
        <v>135000</v>
      </c>
      <c r="E35" s="331">
        <f t="shared" si="0"/>
        <v>135000</v>
      </c>
      <c r="F35" s="292"/>
      <c r="G35" s="296"/>
      <c r="H35" s="296"/>
      <c r="I35" s="296"/>
      <c r="J35" s="294"/>
      <c r="K35" s="294"/>
      <c r="L35" s="294"/>
      <c r="M35" s="294"/>
      <c r="N35" s="294"/>
      <c r="O35" s="294"/>
    </row>
    <row r="36" spans="1:15" s="3" customFormat="1" ht="20.100000000000001" customHeight="1">
      <c r="A36" s="67">
        <v>10</v>
      </c>
      <c r="B36" s="121" t="s">
        <v>204</v>
      </c>
      <c r="C36" s="8">
        <v>1</v>
      </c>
      <c r="D36" s="8">
        <v>135000</v>
      </c>
      <c r="E36" s="331">
        <f t="shared" si="0"/>
        <v>135000</v>
      </c>
      <c r="F36" s="292"/>
      <c r="G36" s="296"/>
      <c r="H36" s="296"/>
      <c r="I36" s="296"/>
      <c r="J36" s="294"/>
      <c r="K36" s="294"/>
      <c r="L36" s="294"/>
      <c r="M36" s="294"/>
      <c r="N36" s="294"/>
      <c r="O36" s="294"/>
    </row>
    <row r="37" spans="1:15" s="3" customFormat="1" ht="20.100000000000001" customHeight="1">
      <c r="A37" s="67">
        <v>11</v>
      </c>
      <c r="B37" s="121" t="s">
        <v>186</v>
      </c>
      <c r="C37" s="8">
        <v>1</v>
      </c>
      <c r="D37" s="8">
        <v>135000</v>
      </c>
      <c r="E37" s="331">
        <f t="shared" si="0"/>
        <v>135000</v>
      </c>
      <c r="F37" s="292"/>
      <c r="G37" s="296"/>
      <c r="H37" s="296"/>
      <c r="I37" s="296"/>
      <c r="J37" s="294"/>
      <c r="K37" s="294"/>
      <c r="L37" s="294"/>
      <c r="M37" s="294"/>
      <c r="N37" s="294"/>
      <c r="O37" s="294"/>
    </row>
    <row r="38" spans="1:15" s="3" customFormat="1" ht="20.100000000000001" customHeight="1">
      <c r="A38" s="67">
        <v>12</v>
      </c>
      <c r="B38" s="121" t="s">
        <v>205</v>
      </c>
      <c r="C38" s="8">
        <v>2</v>
      </c>
      <c r="D38" s="8">
        <v>163000</v>
      </c>
      <c r="E38" s="331">
        <f t="shared" si="0"/>
        <v>326000</v>
      </c>
      <c r="F38" s="292"/>
      <c r="G38" s="296"/>
      <c r="H38" s="296"/>
      <c r="I38" s="296"/>
      <c r="J38" s="294"/>
      <c r="K38" s="294"/>
      <c r="L38" s="294"/>
      <c r="M38" s="294"/>
      <c r="N38" s="294"/>
      <c r="O38" s="294"/>
    </row>
    <row r="39" spans="1:15" s="3" customFormat="1" ht="20.100000000000001" customHeight="1">
      <c r="A39" s="67">
        <v>13</v>
      </c>
      <c r="B39" s="121" t="s">
        <v>206</v>
      </c>
      <c r="C39" s="8">
        <v>0.5</v>
      </c>
      <c r="D39" s="8">
        <v>115000</v>
      </c>
      <c r="E39" s="331">
        <f t="shared" si="0"/>
        <v>57500</v>
      </c>
      <c r="F39" s="292"/>
      <c r="G39" s="296"/>
      <c r="H39" s="296"/>
      <c r="I39" s="296"/>
      <c r="J39" s="294"/>
      <c r="K39" s="294"/>
      <c r="L39" s="294"/>
      <c r="M39" s="294"/>
      <c r="N39" s="294"/>
      <c r="O39" s="294"/>
    </row>
    <row r="40" spans="1:15" s="3" customFormat="1" ht="20.100000000000001" customHeight="1" thickBot="1">
      <c r="A40" s="300">
        <v>14</v>
      </c>
      <c r="B40" s="301" t="s">
        <v>190</v>
      </c>
      <c r="C40" s="302">
        <v>1</v>
      </c>
      <c r="D40" s="302">
        <v>137333</v>
      </c>
      <c r="E40" s="469">
        <f t="shared" si="0"/>
        <v>137333</v>
      </c>
      <c r="F40" s="292"/>
      <c r="G40" s="296"/>
      <c r="H40" s="296"/>
      <c r="I40" s="296"/>
      <c r="J40" s="294"/>
      <c r="K40" s="294"/>
      <c r="L40" s="294"/>
      <c r="M40" s="294"/>
      <c r="N40" s="294"/>
      <c r="O40" s="294"/>
    </row>
    <row r="41" spans="1:15" s="3" customFormat="1" ht="20.100000000000001" customHeight="1" thickBot="1">
      <c r="A41" s="59"/>
      <c r="B41" s="297" t="s">
        <v>20</v>
      </c>
      <c r="C41" s="298">
        <f>SUM(C27:C40)</f>
        <v>26</v>
      </c>
      <c r="D41" s="298"/>
      <c r="E41" s="299">
        <f>SUM(E27:E40)</f>
        <v>3720333</v>
      </c>
      <c r="F41" s="294"/>
      <c r="G41" s="296"/>
      <c r="H41" s="296"/>
      <c r="I41" s="296"/>
      <c r="J41" s="294"/>
      <c r="K41" s="294"/>
      <c r="L41" s="294"/>
      <c r="M41" s="294"/>
      <c r="N41" s="294"/>
      <c r="O41" s="294"/>
    </row>
    <row r="42" spans="1:15"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customFormat="1" ht="20.25">
      <c r="A44" s="505" t="s">
        <v>21</v>
      </c>
      <c r="B44" s="505"/>
      <c r="C44" s="81"/>
      <c r="D44" s="311" t="s">
        <v>42</v>
      </c>
      <c r="E44" s="2"/>
    </row>
    <row r="45" spans="1:15"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>
      <c r="F46" s="31"/>
      <c r="G46" s="31"/>
      <c r="H46" s="31"/>
      <c r="I46" s="31"/>
      <c r="J46" s="31"/>
      <c r="K46" s="31"/>
      <c r="L46" s="31"/>
      <c r="M46" s="31"/>
      <c r="N46" s="31"/>
      <c r="O46" s="31"/>
    </row>
  </sheetData>
  <mergeCells count="5">
    <mergeCell ref="A19:E19"/>
    <mergeCell ref="A21:E21"/>
    <mergeCell ref="D18:E18"/>
    <mergeCell ref="B23:C23"/>
    <mergeCell ref="A44:B44"/>
  </mergeCells>
  <pageMargins left="0.43" right="0.3" top="0.42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sqref="A1:XFD5"/>
    </sheetView>
  </sheetViews>
  <sheetFormatPr defaultRowHeight="16.5"/>
  <cols>
    <col min="1" max="1" width="4.42578125" style="2" customWidth="1"/>
    <col min="2" max="2" width="42" style="2" customWidth="1"/>
    <col min="3" max="3" width="15.7109375" style="2" customWidth="1"/>
    <col min="4" max="4" width="18.5703125" style="2" customWidth="1"/>
    <col min="5" max="5" width="17.5703125" style="2" customWidth="1"/>
    <col min="6" max="6" width="14.28515625" style="2" customWidth="1"/>
    <col min="7" max="7" width="9.140625" style="2"/>
    <col min="8" max="8" width="2.7109375" style="2" customWidth="1"/>
    <col min="9" max="9" width="4.140625" style="2" customWidth="1"/>
    <col min="10" max="256" width="9.140625" style="2"/>
    <col min="257" max="257" width="4.42578125" style="2" customWidth="1"/>
    <col min="258" max="258" width="43.28515625" style="2" customWidth="1"/>
    <col min="259" max="259" width="16.28515625" style="2" customWidth="1"/>
    <col min="260" max="260" width="16.5703125" style="2" customWidth="1"/>
    <col min="261" max="261" width="17.5703125" style="2" customWidth="1"/>
    <col min="262" max="262" width="14.28515625" style="2" customWidth="1"/>
    <col min="263" max="263" width="9.140625" style="2"/>
    <col min="264" max="264" width="2.7109375" style="2" customWidth="1"/>
    <col min="265" max="265" width="4.140625" style="2" customWidth="1"/>
    <col min="266" max="512" width="9.140625" style="2"/>
    <col min="513" max="513" width="4.42578125" style="2" customWidth="1"/>
    <col min="514" max="514" width="43.28515625" style="2" customWidth="1"/>
    <col min="515" max="515" width="16.28515625" style="2" customWidth="1"/>
    <col min="516" max="516" width="16.5703125" style="2" customWidth="1"/>
    <col min="517" max="517" width="17.5703125" style="2" customWidth="1"/>
    <col min="518" max="518" width="14.28515625" style="2" customWidth="1"/>
    <col min="519" max="519" width="9.140625" style="2"/>
    <col min="520" max="520" width="2.7109375" style="2" customWidth="1"/>
    <col min="521" max="521" width="4.140625" style="2" customWidth="1"/>
    <col min="522" max="768" width="9.140625" style="2"/>
    <col min="769" max="769" width="4.42578125" style="2" customWidth="1"/>
    <col min="770" max="770" width="43.28515625" style="2" customWidth="1"/>
    <col min="771" max="771" width="16.28515625" style="2" customWidth="1"/>
    <col min="772" max="772" width="16.5703125" style="2" customWidth="1"/>
    <col min="773" max="773" width="17.5703125" style="2" customWidth="1"/>
    <col min="774" max="774" width="14.28515625" style="2" customWidth="1"/>
    <col min="775" max="775" width="9.140625" style="2"/>
    <col min="776" max="776" width="2.7109375" style="2" customWidth="1"/>
    <col min="777" max="777" width="4.140625" style="2" customWidth="1"/>
    <col min="778" max="1024" width="9.140625" style="2"/>
    <col min="1025" max="1025" width="4.42578125" style="2" customWidth="1"/>
    <col min="1026" max="1026" width="43.28515625" style="2" customWidth="1"/>
    <col min="1027" max="1027" width="16.28515625" style="2" customWidth="1"/>
    <col min="1028" max="1028" width="16.5703125" style="2" customWidth="1"/>
    <col min="1029" max="1029" width="17.5703125" style="2" customWidth="1"/>
    <col min="1030" max="1030" width="14.28515625" style="2" customWidth="1"/>
    <col min="1031" max="1031" width="9.140625" style="2"/>
    <col min="1032" max="1032" width="2.7109375" style="2" customWidth="1"/>
    <col min="1033" max="1033" width="4.140625" style="2" customWidth="1"/>
    <col min="1034" max="1280" width="9.140625" style="2"/>
    <col min="1281" max="1281" width="4.42578125" style="2" customWidth="1"/>
    <col min="1282" max="1282" width="43.28515625" style="2" customWidth="1"/>
    <col min="1283" max="1283" width="16.28515625" style="2" customWidth="1"/>
    <col min="1284" max="1284" width="16.5703125" style="2" customWidth="1"/>
    <col min="1285" max="1285" width="17.5703125" style="2" customWidth="1"/>
    <col min="1286" max="1286" width="14.28515625" style="2" customWidth="1"/>
    <col min="1287" max="1287" width="9.140625" style="2"/>
    <col min="1288" max="1288" width="2.7109375" style="2" customWidth="1"/>
    <col min="1289" max="1289" width="4.140625" style="2" customWidth="1"/>
    <col min="1290" max="1536" width="9.140625" style="2"/>
    <col min="1537" max="1537" width="4.42578125" style="2" customWidth="1"/>
    <col min="1538" max="1538" width="43.28515625" style="2" customWidth="1"/>
    <col min="1539" max="1539" width="16.28515625" style="2" customWidth="1"/>
    <col min="1540" max="1540" width="16.5703125" style="2" customWidth="1"/>
    <col min="1541" max="1541" width="17.5703125" style="2" customWidth="1"/>
    <col min="1542" max="1542" width="14.28515625" style="2" customWidth="1"/>
    <col min="1543" max="1543" width="9.140625" style="2"/>
    <col min="1544" max="1544" width="2.7109375" style="2" customWidth="1"/>
    <col min="1545" max="1545" width="4.140625" style="2" customWidth="1"/>
    <col min="1546" max="1792" width="9.140625" style="2"/>
    <col min="1793" max="1793" width="4.42578125" style="2" customWidth="1"/>
    <col min="1794" max="1794" width="43.28515625" style="2" customWidth="1"/>
    <col min="1795" max="1795" width="16.28515625" style="2" customWidth="1"/>
    <col min="1796" max="1796" width="16.5703125" style="2" customWidth="1"/>
    <col min="1797" max="1797" width="17.5703125" style="2" customWidth="1"/>
    <col min="1798" max="1798" width="14.28515625" style="2" customWidth="1"/>
    <col min="1799" max="1799" width="9.140625" style="2"/>
    <col min="1800" max="1800" width="2.7109375" style="2" customWidth="1"/>
    <col min="1801" max="1801" width="4.140625" style="2" customWidth="1"/>
    <col min="1802" max="2048" width="9.140625" style="2"/>
    <col min="2049" max="2049" width="4.42578125" style="2" customWidth="1"/>
    <col min="2050" max="2050" width="43.28515625" style="2" customWidth="1"/>
    <col min="2051" max="2051" width="16.28515625" style="2" customWidth="1"/>
    <col min="2052" max="2052" width="16.5703125" style="2" customWidth="1"/>
    <col min="2053" max="2053" width="17.5703125" style="2" customWidth="1"/>
    <col min="2054" max="2054" width="14.28515625" style="2" customWidth="1"/>
    <col min="2055" max="2055" width="9.140625" style="2"/>
    <col min="2056" max="2056" width="2.7109375" style="2" customWidth="1"/>
    <col min="2057" max="2057" width="4.140625" style="2" customWidth="1"/>
    <col min="2058" max="2304" width="9.140625" style="2"/>
    <col min="2305" max="2305" width="4.42578125" style="2" customWidth="1"/>
    <col min="2306" max="2306" width="43.28515625" style="2" customWidth="1"/>
    <col min="2307" max="2307" width="16.28515625" style="2" customWidth="1"/>
    <col min="2308" max="2308" width="16.5703125" style="2" customWidth="1"/>
    <col min="2309" max="2309" width="17.5703125" style="2" customWidth="1"/>
    <col min="2310" max="2310" width="14.28515625" style="2" customWidth="1"/>
    <col min="2311" max="2311" width="9.140625" style="2"/>
    <col min="2312" max="2312" width="2.7109375" style="2" customWidth="1"/>
    <col min="2313" max="2313" width="4.140625" style="2" customWidth="1"/>
    <col min="2314" max="2560" width="9.140625" style="2"/>
    <col min="2561" max="2561" width="4.42578125" style="2" customWidth="1"/>
    <col min="2562" max="2562" width="43.28515625" style="2" customWidth="1"/>
    <col min="2563" max="2563" width="16.28515625" style="2" customWidth="1"/>
    <col min="2564" max="2564" width="16.5703125" style="2" customWidth="1"/>
    <col min="2565" max="2565" width="17.5703125" style="2" customWidth="1"/>
    <col min="2566" max="2566" width="14.28515625" style="2" customWidth="1"/>
    <col min="2567" max="2567" width="9.140625" style="2"/>
    <col min="2568" max="2568" width="2.7109375" style="2" customWidth="1"/>
    <col min="2569" max="2569" width="4.140625" style="2" customWidth="1"/>
    <col min="2570" max="2816" width="9.140625" style="2"/>
    <col min="2817" max="2817" width="4.42578125" style="2" customWidth="1"/>
    <col min="2818" max="2818" width="43.28515625" style="2" customWidth="1"/>
    <col min="2819" max="2819" width="16.28515625" style="2" customWidth="1"/>
    <col min="2820" max="2820" width="16.5703125" style="2" customWidth="1"/>
    <col min="2821" max="2821" width="17.5703125" style="2" customWidth="1"/>
    <col min="2822" max="2822" width="14.28515625" style="2" customWidth="1"/>
    <col min="2823" max="2823" width="9.140625" style="2"/>
    <col min="2824" max="2824" width="2.7109375" style="2" customWidth="1"/>
    <col min="2825" max="2825" width="4.140625" style="2" customWidth="1"/>
    <col min="2826" max="3072" width="9.140625" style="2"/>
    <col min="3073" max="3073" width="4.42578125" style="2" customWidth="1"/>
    <col min="3074" max="3074" width="43.28515625" style="2" customWidth="1"/>
    <col min="3075" max="3075" width="16.28515625" style="2" customWidth="1"/>
    <col min="3076" max="3076" width="16.5703125" style="2" customWidth="1"/>
    <col min="3077" max="3077" width="17.5703125" style="2" customWidth="1"/>
    <col min="3078" max="3078" width="14.28515625" style="2" customWidth="1"/>
    <col min="3079" max="3079" width="9.140625" style="2"/>
    <col min="3080" max="3080" width="2.7109375" style="2" customWidth="1"/>
    <col min="3081" max="3081" width="4.140625" style="2" customWidth="1"/>
    <col min="3082" max="3328" width="9.140625" style="2"/>
    <col min="3329" max="3329" width="4.42578125" style="2" customWidth="1"/>
    <col min="3330" max="3330" width="43.28515625" style="2" customWidth="1"/>
    <col min="3331" max="3331" width="16.28515625" style="2" customWidth="1"/>
    <col min="3332" max="3332" width="16.5703125" style="2" customWidth="1"/>
    <col min="3333" max="3333" width="17.5703125" style="2" customWidth="1"/>
    <col min="3334" max="3334" width="14.28515625" style="2" customWidth="1"/>
    <col min="3335" max="3335" width="9.140625" style="2"/>
    <col min="3336" max="3336" width="2.7109375" style="2" customWidth="1"/>
    <col min="3337" max="3337" width="4.140625" style="2" customWidth="1"/>
    <col min="3338" max="3584" width="9.140625" style="2"/>
    <col min="3585" max="3585" width="4.42578125" style="2" customWidth="1"/>
    <col min="3586" max="3586" width="43.28515625" style="2" customWidth="1"/>
    <col min="3587" max="3587" width="16.28515625" style="2" customWidth="1"/>
    <col min="3588" max="3588" width="16.5703125" style="2" customWidth="1"/>
    <col min="3589" max="3589" width="17.5703125" style="2" customWidth="1"/>
    <col min="3590" max="3590" width="14.28515625" style="2" customWidth="1"/>
    <col min="3591" max="3591" width="9.140625" style="2"/>
    <col min="3592" max="3592" width="2.7109375" style="2" customWidth="1"/>
    <col min="3593" max="3593" width="4.140625" style="2" customWidth="1"/>
    <col min="3594" max="3840" width="9.140625" style="2"/>
    <col min="3841" max="3841" width="4.42578125" style="2" customWidth="1"/>
    <col min="3842" max="3842" width="43.28515625" style="2" customWidth="1"/>
    <col min="3843" max="3843" width="16.28515625" style="2" customWidth="1"/>
    <col min="3844" max="3844" width="16.5703125" style="2" customWidth="1"/>
    <col min="3845" max="3845" width="17.5703125" style="2" customWidth="1"/>
    <col min="3846" max="3846" width="14.28515625" style="2" customWidth="1"/>
    <col min="3847" max="3847" width="9.140625" style="2"/>
    <col min="3848" max="3848" width="2.7109375" style="2" customWidth="1"/>
    <col min="3849" max="3849" width="4.140625" style="2" customWidth="1"/>
    <col min="3850" max="4096" width="9.140625" style="2"/>
    <col min="4097" max="4097" width="4.42578125" style="2" customWidth="1"/>
    <col min="4098" max="4098" width="43.28515625" style="2" customWidth="1"/>
    <col min="4099" max="4099" width="16.28515625" style="2" customWidth="1"/>
    <col min="4100" max="4100" width="16.5703125" style="2" customWidth="1"/>
    <col min="4101" max="4101" width="17.5703125" style="2" customWidth="1"/>
    <col min="4102" max="4102" width="14.28515625" style="2" customWidth="1"/>
    <col min="4103" max="4103" width="9.140625" style="2"/>
    <col min="4104" max="4104" width="2.7109375" style="2" customWidth="1"/>
    <col min="4105" max="4105" width="4.140625" style="2" customWidth="1"/>
    <col min="4106" max="4352" width="9.140625" style="2"/>
    <col min="4353" max="4353" width="4.42578125" style="2" customWidth="1"/>
    <col min="4354" max="4354" width="43.28515625" style="2" customWidth="1"/>
    <col min="4355" max="4355" width="16.28515625" style="2" customWidth="1"/>
    <col min="4356" max="4356" width="16.5703125" style="2" customWidth="1"/>
    <col min="4357" max="4357" width="17.5703125" style="2" customWidth="1"/>
    <col min="4358" max="4358" width="14.28515625" style="2" customWidth="1"/>
    <col min="4359" max="4359" width="9.140625" style="2"/>
    <col min="4360" max="4360" width="2.7109375" style="2" customWidth="1"/>
    <col min="4361" max="4361" width="4.140625" style="2" customWidth="1"/>
    <col min="4362" max="4608" width="9.140625" style="2"/>
    <col min="4609" max="4609" width="4.42578125" style="2" customWidth="1"/>
    <col min="4610" max="4610" width="43.28515625" style="2" customWidth="1"/>
    <col min="4611" max="4611" width="16.28515625" style="2" customWidth="1"/>
    <col min="4612" max="4612" width="16.5703125" style="2" customWidth="1"/>
    <col min="4613" max="4613" width="17.5703125" style="2" customWidth="1"/>
    <col min="4614" max="4614" width="14.28515625" style="2" customWidth="1"/>
    <col min="4615" max="4615" width="9.140625" style="2"/>
    <col min="4616" max="4616" width="2.7109375" style="2" customWidth="1"/>
    <col min="4617" max="4617" width="4.140625" style="2" customWidth="1"/>
    <col min="4618" max="4864" width="9.140625" style="2"/>
    <col min="4865" max="4865" width="4.42578125" style="2" customWidth="1"/>
    <col min="4866" max="4866" width="43.28515625" style="2" customWidth="1"/>
    <col min="4867" max="4867" width="16.28515625" style="2" customWidth="1"/>
    <col min="4868" max="4868" width="16.5703125" style="2" customWidth="1"/>
    <col min="4869" max="4869" width="17.5703125" style="2" customWidth="1"/>
    <col min="4870" max="4870" width="14.28515625" style="2" customWidth="1"/>
    <col min="4871" max="4871" width="9.140625" style="2"/>
    <col min="4872" max="4872" width="2.7109375" style="2" customWidth="1"/>
    <col min="4873" max="4873" width="4.140625" style="2" customWidth="1"/>
    <col min="4874" max="5120" width="9.140625" style="2"/>
    <col min="5121" max="5121" width="4.42578125" style="2" customWidth="1"/>
    <col min="5122" max="5122" width="43.28515625" style="2" customWidth="1"/>
    <col min="5123" max="5123" width="16.28515625" style="2" customWidth="1"/>
    <col min="5124" max="5124" width="16.5703125" style="2" customWidth="1"/>
    <col min="5125" max="5125" width="17.5703125" style="2" customWidth="1"/>
    <col min="5126" max="5126" width="14.28515625" style="2" customWidth="1"/>
    <col min="5127" max="5127" width="9.140625" style="2"/>
    <col min="5128" max="5128" width="2.7109375" style="2" customWidth="1"/>
    <col min="5129" max="5129" width="4.140625" style="2" customWidth="1"/>
    <col min="5130" max="5376" width="9.140625" style="2"/>
    <col min="5377" max="5377" width="4.42578125" style="2" customWidth="1"/>
    <col min="5378" max="5378" width="43.28515625" style="2" customWidth="1"/>
    <col min="5379" max="5379" width="16.28515625" style="2" customWidth="1"/>
    <col min="5380" max="5380" width="16.5703125" style="2" customWidth="1"/>
    <col min="5381" max="5381" width="17.5703125" style="2" customWidth="1"/>
    <col min="5382" max="5382" width="14.28515625" style="2" customWidth="1"/>
    <col min="5383" max="5383" width="9.140625" style="2"/>
    <col min="5384" max="5384" width="2.7109375" style="2" customWidth="1"/>
    <col min="5385" max="5385" width="4.140625" style="2" customWidth="1"/>
    <col min="5386" max="5632" width="9.140625" style="2"/>
    <col min="5633" max="5633" width="4.42578125" style="2" customWidth="1"/>
    <col min="5634" max="5634" width="43.28515625" style="2" customWidth="1"/>
    <col min="5635" max="5635" width="16.28515625" style="2" customWidth="1"/>
    <col min="5636" max="5636" width="16.5703125" style="2" customWidth="1"/>
    <col min="5637" max="5637" width="17.5703125" style="2" customWidth="1"/>
    <col min="5638" max="5638" width="14.28515625" style="2" customWidth="1"/>
    <col min="5639" max="5639" width="9.140625" style="2"/>
    <col min="5640" max="5640" width="2.7109375" style="2" customWidth="1"/>
    <col min="5641" max="5641" width="4.140625" style="2" customWidth="1"/>
    <col min="5642" max="5888" width="9.140625" style="2"/>
    <col min="5889" max="5889" width="4.42578125" style="2" customWidth="1"/>
    <col min="5890" max="5890" width="43.28515625" style="2" customWidth="1"/>
    <col min="5891" max="5891" width="16.28515625" style="2" customWidth="1"/>
    <col min="5892" max="5892" width="16.5703125" style="2" customWidth="1"/>
    <col min="5893" max="5893" width="17.5703125" style="2" customWidth="1"/>
    <col min="5894" max="5894" width="14.28515625" style="2" customWidth="1"/>
    <col min="5895" max="5895" width="9.140625" style="2"/>
    <col min="5896" max="5896" width="2.7109375" style="2" customWidth="1"/>
    <col min="5897" max="5897" width="4.140625" style="2" customWidth="1"/>
    <col min="5898" max="6144" width="9.140625" style="2"/>
    <col min="6145" max="6145" width="4.42578125" style="2" customWidth="1"/>
    <col min="6146" max="6146" width="43.28515625" style="2" customWidth="1"/>
    <col min="6147" max="6147" width="16.28515625" style="2" customWidth="1"/>
    <col min="6148" max="6148" width="16.5703125" style="2" customWidth="1"/>
    <col min="6149" max="6149" width="17.5703125" style="2" customWidth="1"/>
    <col min="6150" max="6150" width="14.28515625" style="2" customWidth="1"/>
    <col min="6151" max="6151" width="9.140625" style="2"/>
    <col min="6152" max="6152" width="2.7109375" style="2" customWidth="1"/>
    <col min="6153" max="6153" width="4.140625" style="2" customWidth="1"/>
    <col min="6154" max="6400" width="9.140625" style="2"/>
    <col min="6401" max="6401" width="4.42578125" style="2" customWidth="1"/>
    <col min="6402" max="6402" width="43.28515625" style="2" customWidth="1"/>
    <col min="6403" max="6403" width="16.28515625" style="2" customWidth="1"/>
    <col min="6404" max="6404" width="16.5703125" style="2" customWidth="1"/>
    <col min="6405" max="6405" width="17.5703125" style="2" customWidth="1"/>
    <col min="6406" max="6406" width="14.28515625" style="2" customWidth="1"/>
    <col min="6407" max="6407" width="9.140625" style="2"/>
    <col min="6408" max="6408" width="2.7109375" style="2" customWidth="1"/>
    <col min="6409" max="6409" width="4.140625" style="2" customWidth="1"/>
    <col min="6410" max="6656" width="9.140625" style="2"/>
    <col min="6657" max="6657" width="4.42578125" style="2" customWidth="1"/>
    <col min="6658" max="6658" width="43.28515625" style="2" customWidth="1"/>
    <col min="6659" max="6659" width="16.28515625" style="2" customWidth="1"/>
    <col min="6660" max="6660" width="16.5703125" style="2" customWidth="1"/>
    <col min="6661" max="6661" width="17.5703125" style="2" customWidth="1"/>
    <col min="6662" max="6662" width="14.28515625" style="2" customWidth="1"/>
    <col min="6663" max="6663" width="9.140625" style="2"/>
    <col min="6664" max="6664" width="2.7109375" style="2" customWidth="1"/>
    <col min="6665" max="6665" width="4.140625" style="2" customWidth="1"/>
    <col min="6666" max="6912" width="9.140625" style="2"/>
    <col min="6913" max="6913" width="4.42578125" style="2" customWidth="1"/>
    <col min="6914" max="6914" width="43.28515625" style="2" customWidth="1"/>
    <col min="6915" max="6915" width="16.28515625" style="2" customWidth="1"/>
    <col min="6916" max="6916" width="16.5703125" style="2" customWidth="1"/>
    <col min="6917" max="6917" width="17.5703125" style="2" customWidth="1"/>
    <col min="6918" max="6918" width="14.28515625" style="2" customWidth="1"/>
    <col min="6919" max="6919" width="9.140625" style="2"/>
    <col min="6920" max="6920" width="2.7109375" style="2" customWidth="1"/>
    <col min="6921" max="6921" width="4.140625" style="2" customWidth="1"/>
    <col min="6922" max="7168" width="9.140625" style="2"/>
    <col min="7169" max="7169" width="4.42578125" style="2" customWidth="1"/>
    <col min="7170" max="7170" width="43.28515625" style="2" customWidth="1"/>
    <col min="7171" max="7171" width="16.28515625" style="2" customWidth="1"/>
    <col min="7172" max="7172" width="16.5703125" style="2" customWidth="1"/>
    <col min="7173" max="7173" width="17.5703125" style="2" customWidth="1"/>
    <col min="7174" max="7174" width="14.28515625" style="2" customWidth="1"/>
    <col min="7175" max="7175" width="9.140625" style="2"/>
    <col min="7176" max="7176" width="2.7109375" style="2" customWidth="1"/>
    <col min="7177" max="7177" width="4.140625" style="2" customWidth="1"/>
    <col min="7178" max="7424" width="9.140625" style="2"/>
    <col min="7425" max="7425" width="4.42578125" style="2" customWidth="1"/>
    <col min="7426" max="7426" width="43.28515625" style="2" customWidth="1"/>
    <col min="7427" max="7427" width="16.28515625" style="2" customWidth="1"/>
    <col min="7428" max="7428" width="16.5703125" style="2" customWidth="1"/>
    <col min="7429" max="7429" width="17.5703125" style="2" customWidth="1"/>
    <col min="7430" max="7430" width="14.28515625" style="2" customWidth="1"/>
    <col min="7431" max="7431" width="9.140625" style="2"/>
    <col min="7432" max="7432" width="2.7109375" style="2" customWidth="1"/>
    <col min="7433" max="7433" width="4.140625" style="2" customWidth="1"/>
    <col min="7434" max="7680" width="9.140625" style="2"/>
    <col min="7681" max="7681" width="4.42578125" style="2" customWidth="1"/>
    <col min="7682" max="7682" width="43.28515625" style="2" customWidth="1"/>
    <col min="7683" max="7683" width="16.28515625" style="2" customWidth="1"/>
    <col min="7684" max="7684" width="16.5703125" style="2" customWidth="1"/>
    <col min="7685" max="7685" width="17.5703125" style="2" customWidth="1"/>
    <col min="7686" max="7686" width="14.28515625" style="2" customWidth="1"/>
    <col min="7687" max="7687" width="9.140625" style="2"/>
    <col min="7688" max="7688" width="2.7109375" style="2" customWidth="1"/>
    <col min="7689" max="7689" width="4.140625" style="2" customWidth="1"/>
    <col min="7690" max="7936" width="9.140625" style="2"/>
    <col min="7937" max="7937" width="4.42578125" style="2" customWidth="1"/>
    <col min="7938" max="7938" width="43.28515625" style="2" customWidth="1"/>
    <col min="7939" max="7939" width="16.28515625" style="2" customWidth="1"/>
    <col min="7940" max="7940" width="16.5703125" style="2" customWidth="1"/>
    <col min="7941" max="7941" width="17.5703125" style="2" customWidth="1"/>
    <col min="7942" max="7942" width="14.28515625" style="2" customWidth="1"/>
    <col min="7943" max="7943" width="9.140625" style="2"/>
    <col min="7944" max="7944" width="2.7109375" style="2" customWidth="1"/>
    <col min="7945" max="7945" width="4.140625" style="2" customWidth="1"/>
    <col min="7946" max="8192" width="9.140625" style="2"/>
    <col min="8193" max="8193" width="4.42578125" style="2" customWidth="1"/>
    <col min="8194" max="8194" width="43.28515625" style="2" customWidth="1"/>
    <col min="8195" max="8195" width="16.28515625" style="2" customWidth="1"/>
    <col min="8196" max="8196" width="16.5703125" style="2" customWidth="1"/>
    <col min="8197" max="8197" width="17.5703125" style="2" customWidth="1"/>
    <col min="8198" max="8198" width="14.28515625" style="2" customWidth="1"/>
    <col min="8199" max="8199" width="9.140625" style="2"/>
    <col min="8200" max="8200" width="2.7109375" style="2" customWidth="1"/>
    <col min="8201" max="8201" width="4.140625" style="2" customWidth="1"/>
    <col min="8202" max="8448" width="9.140625" style="2"/>
    <col min="8449" max="8449" width="4.42578125" style="2" customWidth="1"/>
    <col min="8450" max="8450" width="43.28515625" style="2" customWidth="1"/>
    <col min="8451" max="8451" width="16.28515625" style="2" customWidth="1"/>
    <col min="8452" max="8452" width="16.5703125" style="2" customWidth="1"/>
    <col min="8453" max="8453" width="17.5703125" style="2" customWidth="1"/>
    <col min="8454" max="8454" width="14.28515625" style="2" customWidth="1"/>
    <col min="8455" max="8455" width="9.140625" style="2"/>
    <col min="8456" max="8456" width="2.7109375" style="2" customWidth="1"/>
    <col min="8457" max="8457" width="4.140625" style="2" customWidth="1"/>
    <col min="8458" max="8704" width="9.140625" style="2"/>
    <col min="8705" max="8705" width="4.42578125" style="2" customWidth="1"/>
    <col min="8706" max="8706" width="43.28515625" style="2" customWidth="1"/>
    <col min="8707" max="8707" width="16.28515625" style="2" customWidth="1"/>
    <col min="8708" max="8708" width="16.5703125" style="2" customWidth="1"/>
    <col min="8709" max="8709" width="17.5703125" style="2" customWidth="1"/>
    <col min="8710" max="8710" width="14.28515625" style="2" customWidth="1"/>
    <col min="8711" max="8711" width="9.140625" style="2"/>
    <col min="8712" max="8712" width="2.7109375" style="2" customWidth="1"/>
    <col min="8713" max="8713" width="4.140625" style="2" customWidth="1"/>
    <col min="8714" max="8960" width="9.140625" style="2"/>
    <col min="8961" max="8961" width="4.42578125" style="2" customWidth="1"/>
    <col min="8962" max="8962" width="43.28515625" style="2" customWidth="1"/>
    <col min="8963" max="8963" width="16.28515625" style="2" customWidth="1"/>
    <col min="8964" max="8964" width="16.5703125" style="2" customWidth="1"/>
    <col min="8965" max="8965" width="17.5703125" style="2" customWidth="1"/>
    <col min="8966" max="8966" width="14.28515625" style="2" customWidth="1"/>
    <col min="8967" max="8967" width="9.140625" style="2"/>
    <col min="8968" max="8968" width="2.7109375" style="2" customWidth="1"/>
    <col min="8969" max="8969" width="4.140625" style="2" customWidth="1"/>
    <col min="8970" max="9216" width="9.140625" style="2"/>
    <col min="9217" max="9217" width="4.42578125" style="2" customWidth="1"/>
    <col min="9218" max="9218" width="43.28515625" style="2" customWidth="1"/>
    <col min="9219" max="9219" width="16.28515625" style="2" customWidth="1"/>
    <col min="9220" max="9220" width="16.5703125" style="2" customWidth="1"/>
    <col min="9221" max="9221" width="17.5703125" style="2" customWidth="1"/>
    <col min="9222" max="9222" width="14.28515625" style="2" customWidth="1"/>
    <col min="9223" max="9223" width="9.140625" style="2"/>
    <col min="9224" max="9224" width="2.7109375" style="2" customWidth="1"/>
    <col min="9225" max="9225" width="4.140625" style="2" customWidth="1"/>
    <col min="9226" max="9472" width="9.140625" style="2"/>
    <col min="9473" max="9473" width="4.42578125" style="2" customWidth="1"/>
    <col min="9474" max="9474" width="43.28515625" style="2" customWidth="1"/>
    <col min="9475" max="9475" width="16.28515625" style="2" customWidth="1"/>
    <col min="9476" max="9476" width="16.5703125" style="2" customWidth="1"/>
    <col min="9477" max="9477" width="17.5703125" style="2" customWidth="1"/>
    <col min="9478" max="9478" width="14.28515625" style="2" customWidth="1"/>
    <col min="9479" max="9479" width="9.140625" style="2"/>
    <col min="9480" max="9480" width="2.7109375" style="2" customWidth="1"/>
    <col min="9481" max="9481" width="4.140625" style="2" customWidth="1"/>
    <col min="9482" max="9728" width="9.140625" style="2"/>
    <col min="9729" max="9729" width="4.42578125" style="2" customWidth="1"/>
    <col min="9730" max="9730" width="43.28515625" style="2" customWidth="1"/>
    <col min="9731" max="9731" width="16.28515625" style="2" customWidth="1"/>
    <col min="9732" max="9732" width="16.5703125" style="2" customWidth="1"/>
    <col min="9733" max="9733" width="17.5703125" style="2" customWidth="1"/>
    <col min="9734" max="9734" width="14.28515625" style="2" customWidth="1"/>
    <col min="9735" max="9735" width="9.140625" style="2"/>
    <col min="9736" max="9736" width="2.7109375" style="2" customWidth="1"/>
    <col min="9737" max="9737" width="4.140625" style="2" customWidth="1"/>
    <col min="9738" max="9984" width="9.140625" style="2"/>
    <col min="9985" max="9985" width="4.42578125" style="2" customWidth="1"/>
    <col min="9986" max="9986" width="43.28515625" style="2" customWidth="1"/>
    <col min="9987" max="9987" width="16.28515625" style="2" customWidth="1"/>
    <col min="9988" max="9988" width="16.5703125" style="2" customWidth="1"/>
    <col min="9989" max="9989" width="17.5703125" style="2" customWidth="1"/>
    <col min="9990" max="9990" width="14.28515625" style="2" customWidth="1"/>
    <col min="9991" max="9991" width="9.140625" style="2"/>
    <col min="9992" max="9992" width="2.7109375" style="2" customWidth="1"/>
    <col min="9993" max="9993" width="4.140625" style="2" customWidth="1"/>
    <col min="9994" max="10240" width="9.140625" style="2"/>
    <col min="10241" max="10241" width="4.42578125" style="2" customWidth="1"/>
    <col min="10242" max="10242" width="43.28515625" style="2" customWidth="1"/>
    <col min="10243" max="10243" width="16.28515625" style="2" customWidth="1"/>
    <col min="10244" max="10244" width="16.5703125" style="2" customWidth="1"/>
    <col min="10245" max="10245" width="17.5703125" style="2" customWidth="1"/>
    <col min="10246" max="10246" width="14.28515625" style="2" customWidth="1"/>
    <col min="10247" max="10247" width="9.140625" style="2"/>
    <col min="10248" max="10248" width="2.7109375" style="2" customWidth="1"/>
    <col min="10249" max="10249" width="4.140625" style="2" customWidth="1"/>
    <col min="10250" max="10496" width="9.140625" style="2"/>
    <col min="10497" max="10497" width="4.42578125" style="2" customWidth="1"/>
    <col min="10498" max="10498" width="43.28515625" style="2" customWidth="1"/>
    <col min="10499" max="10499" width="16.28515625" style="2" customWidth="1"/>
    <col min="10500" max="10500" width="16.5703125" style="2" customWidth="1"/>
    <col min="10501" max="10501" width="17.5703125" style="2" customWidth="1"/>
    <col min="10502" max="10502" width="14.28515625" style="2" customWidth="1"/>
    <col min="10503" max="10503" width="9.140625" style="2"/>
    <col min="10504" max="10504" width="2.7109375" style="2" customWidth="1"/>
    <col min="10505" max="10505" width="4.140625" style="2" customWidth="1"/>
    <col min="10506" max="10752" width="9.140625" style="2"/>
    <col min="10753" max="10753" width="4.42578125" style="2" customWidth="1"/>
    <col min="10754" max="10754" width="43.28515625" style="2" customWidth="1"/>
    <col min="10755" max="10755" width="16.28515625" style="2" customWidth="1"/>
    <col min="10756" max="10756" width="16.5703125" style="2" customWidth="1"/>
    <col min="10757" max="10757" width="17.5703125" style="2" customWidth="1"/>
    <col min="10758" max="10758" width="14.28515625" style="2" customWidth="1"/>
    <col min="10759" max="10759" width="9.140625" style="2"/>
    <col min="10760" max="10760" width="2.7109375" style="2" customWidth="1"/>
    <col min="10761" max="10761" width="4.140625" style="2" customWidth="1"/>
    <col min="10762" max="11008" width="9.140625" style="2"/>
    <col min="11009" max="11009" width="4.42578125" style="2" customWidth="1"/>
    <col min="11010" max="11010" width="43.28515625" style="2" customWidth="1"/>
    <col min="11011" max="11011" width="16.28515625" style="2" customWidth="1"/>
    <col min="11012" max="11012" width="16.5703125" style="2" customWidth="1"/>
    <col min="11013" max="11013" width="17.5703125" style="2" customWidth="1"/>
    <col min="11014" max="11014" width="14.28515625" style="2" customWidth="1"/>
    <col min="11015" max="11015" width="9.140625" style="2"/>
    <col min="11016" max="11016" width="2.7109375" style="2" customWidth="1"/>
    <col min="11017" max="11017" width="4.140625" style="2" customWidth="1"/>
    <col min="11018" max="11264" width="9.140625" style="2"/>
    <col min="11265" max="11265" width="4.42578125" style="2" customWidth="1"/>
    <col min="11266" max="11266" width="43.28515625" style="2" customWidth="1"/>
    <col min="11267" max="11267" width="16.28515625" style="2" customWidth="1"/>
    <col min="11268" max="11268" width="16.5703125" style="2" customWidth="1"/>
    <col min="11269" max="11269" width="17.5703125" style="2" customWidth="1"/>
    <col min="11270" max="11270" width="14.28515625" style="2" customWidth="1"/>
    <col min="11271" max="11271" width="9.140625" style="2"/>
    <col min="11272" max="11272" width="2.7109375" style="2" customWidth="1"/>
    <col min="11273" max="11273" width="4.140625" style="2" customWidth="1"/>
    <col min="11274" max="11520" width="9.140625" style="2"/>
    <col min="11521" max="11521" width="4.42578125" style="2" customWidth="1"/>
    <col min="11522" max="11522" width="43.28515625" style="2" customWidth="1"/>
    <col min="11523" max="11523" width="16.28515625" style="2" customWidth="1"/>
    <col min="11524" max="11524" width="16.5703125" style="2" customWidth="1"/>
    <col min="11525" max="11525" width="17.5703125" style="2" customWidth="1"/>
    <col min="11526" max="11526" width="14.28515625" style="2" customWidth="1"/>
    <col min="11527" max="11527" width="9.140625" style="2"/>
    <col min="11528" max="11528" width="2.7109375" style="2" customWidth="1"/>
    <col min="11529" max="11529" width="4.140625" style="2" customWidth="1"/>
    <col min="11530" max="11776" width="9.140625" style="2"/>
    <col min="11777" max="11777" width="4.42578125" style="2" customWidth="1"/>
    <col min="11778" max="11778" width="43.28515625" style="2" customWidth="1"/>
    <col min="11779" max="11779" width="16.28515625" style="2" customWidth="1"/>
    <col min="11780" max="11780" width="16.5703125" style="2" customWidth="1"/>
    <col min="11781" max="11781" width="17.5703125" style="2" customWidth="1"/>
    <col min="11782" max="11782" width="14.28515625" style="2" customWidth="1"/>
    <col min="11783" max="11783" width="9.140625" style="2"/>
    <col min="11784" max="11784" width="2.7109375" style="2" customWidth="1"/>
    <col min="11785" max="11785" width="4.140625" style="2" customWidth="1"/>
    <col min="11786" max="12032" width="9.140625" style="2"/>
    <col min="12033" max="12033" width="4.42578125" style="2" customWidth="1"/>
    <col min="12034" max="12034" width="43.28515625" style="2" customWidth="1"/>
    <col min="12035" max="12035" width="16.28515625" style="2" customWidth="1"/>
    <col min="12036" max="12036" width="16.5703125" style="2" customWidth="1"/>
    <col min="12037" max="12037" width="17.5703125" style="2" customWidth="1"/>
    <col min="12038" max="12038" width="14.28515625" style="2" customWidth="1"/>
    <col min="12039" max="12039" width="9.140625" style="2"/>
    <col min="12040" max="12040" width="2.7109375" style="2" customWidth="1"/>
    <col min="12041" max="12041" width="4.140625" style="2" customWidth="1"/>
    <col min="12042" max="12288" width="9.140625" style="2"/>
    <col min="12289" max="12289" width="4.42578125" style="2" customWidth="1"/>
    <col min="12290" max="12290" width="43.28515625" style="2" customWidth="1"/>
    <col min="12291" max="12291" width="16.28515625" style="2" customWidth="1"/>
    <col min="12292" max="12292" width="16.5703125" style="2" customWidth="1"/>
    <col min="12293" max="12293" width="17.5703125" style="2" customWidth="1"/>
    <col min="12294" max="12294" width="14.28515625" style="2" customWidth="1"/>
    <col min="12295" max="12295" width="9.140625" style="2"/>
    <col min="12296" max="12296" width="2.7109375" style="2" customWidth="1"/>
    <col min="12297" max="12297" width="4.140625" style="2" customWidth="1"/>
    <col min="12298" max="12544" width="9.140625" style="2"/>
    <col min="12545" max="12545" width="4.42578125" style="2" customWidth="1"/>
    <col min="12546" max="12546" width="43.28515625" style="2" customWidth="1"/>
    <col min="12547" max="12547" width="16.28515625" style="2" customWidth="1"/>
    <col min="12548" max="12548" width="16.5703125" style="2" customWidth="1"/>
    <col min="12549" max="12549" width="17.5703125" style="2" customWidth="1"/>
    <col min="12550" max="12550" width="14.28515625" style="2" customWidth="1"/>
    <col min="12551" max="12551" width="9.140625" style="2"/>
    <col min="12552" max="12552" width="2.7109375" style="2" customWidth="1"/>
    <col min="12553" max="12553" width="4.140625" style="2" customWidth="1"/>
    <col min="12554" max="12800" width="9.140625" style="2"/>
    <col min="12801" max="12801" width="4.42578125" style="2" customWidth="1"/>
    <col min="12802" max="12802" width="43.28515625" style="2" customWidth="1"/>
    <col min="12803" max="12803" width="16.28515625" style="2" customWidth="1"/>
    <col min="12804" max="12804" width="16.5703125" style="2" customWidth="1"/>
    <col min="12805" max="12805" width="17.5703125" style="2" customWidth="1"/>
    <col min="12806" max="12806" width="14.28515625" style="2" customWidth="1"/>
    <col min="12807" max="12807" width="9.140625" style="2"/>
    <col min="12808" max="12808" width="2.7109375" style="2" customWidth="1"/>
    <col min="12809" max="12809" width="4.140625" style="2" customWidth="1"/>
    <col min="12810" max="13056" width="9.140625" style="2"/>
    <col min="13057" max="13057" width="4.42578125" style="2" customWidth="1"/>
    <col min="13058" max="13058" width="43.28515625" style="2" customWidth="1"/>
    <col min="13059" max="13059" width="16.28515625" style="2" customWidth="1"/>
    <col min="13060" max="13060" width="16.5703125" style="2" customWidth="1"/>
    <col min="13061" max="13061" width="17.5703125" style="2" customWidth="1"/>
    <col min="13062" max="13062" width="14.28515625" style="2" customWidth="1"/>
    <col min="13063" max="13063" width="9.140625" style="2"/>
    <col min="13064" max="13064" width="2.7109375" style="2" customWidth="1"/>
    <col min="13065" max="13065" width="4.140625" style="2" customWidth="1"/>
    <col min="13066" max="13312" width="9.140625" style="2"/>
    <col min="13313" max="13313" width="4.42578125" style="2" customWidth="1"/>
    <col min="13314" max="13314" width="43.28515625" style="2" customWidth="1"/>
    <col min="13315" max="13315" width="16.28515625" style="2" customWidth="1"/>
    <col min="13316" max="13316" width="16.5703125" style="2" customWidth="1"/>
    <col min="13317" max="13317" width="17.5703125" style="2" customWidth="1"/>
    <col min="13318" max="13318" width="14.28515625" style="2" customWidth="1"/>
    <col min="13319" max="13319" width="9.140625" style="2"/>
    <col min="13320" max="13320" width="2.7109375" style="2" customWidth="1"/>
    <col min="13321" max="13321" width="4.140625" style="2" customWidth="1"/>
    <col min="13322" max="13568" width="9.140625" style="2"/>
    <col min="13569" max="13569" width="4.42578125" style="2" customWidth="1"/>
    <col min="13570" max="13570" width="43.28515625" style="2" customWidth="1"/>
    <col min="13571" max="13571" width="16.28515625" style="2" customWidth="1"/>
    <col min="13572" max="13572" width="16.5703125" style="2" customWidth="1"/>
    <col min="13573" max="13573" width="17.5703125" style="2" customWidth="1"/>
    <col min="13574" max="13574" width="14.28515625" style="2" customWidth="1"/>
    <col min="13575" max="13575" width="9.140625" style="2"/>
    <col min="13576" max="13576" width="2.7109375" style="2" customWidth="1"/>
    <col min="13577" max="13577" width="4.140625" style="2" customWidth="1"/>
    <col min="13578" max="13824" width="9.140625" style="2"/>
    <col min="13825" max="13825" width="4.42578125" style="2" customWidth="1"/>
    <col min="13826" max="13826" width="43.28515625" style="2" customWidth="1"/>
    <col min="13827" max="13827" width="16.28515625" style="2" customWidth="1"/>
    <col min="13828" max="13828" width="16.5703125" style="2" customWidth="1"/>
    <col min="13829" max="13829" width="17.5703125" style="2" customWidth="1"/>
    <col min="13830" max="13830" width="14.28515625" style="2" customWidth="1"/>
    <col min="13831" max="13831" width="9.140625" style="2"/>
    <col min="13832" max="13832" width="2.7109375" style="2" customWidth="1"/>
    <col min="13833" max="13833" width="4.140625" style="2" customWidth="1"/>
    <col min="13834" max="14080" width="9.140625" style="2"/>
    <col min="14081" max="14081" width="4.42578125" style="2" customWidth="1"/>
    <col min="14082" max="14082" width="43.28515625" style="2" customWidth="1"/>
    <col min="14083" max="14083" width="16.28515625" style="2" customWidth="1"/>
    <col min="14084" max="14084" width="16.5703125" style="2" customWidth="1"/>
    <col min="14085" max="14085" width="17.5703125" style="2" customWidth="1"/>
    <col min="14086" max="14086" width="14.28515625" style="2" customWidth="1"/>
    <col min="14087" max="14087" width="9.140625" style="2"/>
    <col min="14088" max="14088" width="2.7109375" style="2" customWidth="1"/>
    <col min="14089" max="14089" width="4.140625" style="2" customWidth="1"/>
    <col min="14090" max="14336" width="9.140625" style="2"/>
    <col min="14337" max="14337" width="4.42578125" style="2" customWidth="1"/>
    <col min="14338" max="14338" width="43.28515625" style="2" customWidth="1"/>
    <col min="14339" max="14339" width="16.28515625" style="2" customWidth="1"/>
    <col min="14340" max="14340" width="16.5703125" style="2" customWidth="1"/>
    <col min="14341" max="14341" width="17.5703125" style="2" customWidth="1"/>
    <col min="14342" max="14342" width="14.28515625" style="2" customWidth="1"/>
    <col min="14343" max="14343" width="9.140625" style="2"/>
    <col min="14344" max="14344" width="2.7109375" style="2" customWidth="1"/>
    <col min="14345" max="14345" width="4.140625" style="2" customWidth="1"/>
    <col min="14346" max="14592" width="9.140625" style="2"/>
    <col min="14593" max="14593" width="4.42578125" style="2" customWidth="1"/>
    <col min="14594" max="14594" width="43.28515625" style="2" customWidth="1"/>
    <col min="14595" max="14595" width="16.28515625" style="2" customWidth="1"/>
    <col min="14596" max="14596" width="16.5703125" style="2" customWidth="1"/>
    <col min="14597" max="14597" width="17.5703125" style="2" customWidth="1"/>
    <col min="14598" max="14598" width="14.28515625" style="2" customWidth="1"/>
    <col min="14599" max="14599" width="9.140625" style="2"/>
    <col min="14600" max="14600" width="2.7109375" style="2" customWidth="1"/>
    <col min="14601" max="14601" width="4.140625" style="2" customWidth="1"/>
    <col min="14602" max="14848" width="9.140625" style="2"/>
    <col min="14849" max="14849" width="4.42578125" style="2" customWidth="1"/>
    <col min="14850" max="14850" width="43.28515625" style="2" customWidth="1"/>
    <col min="14851" max="14851" width="16.28515625" style="2" customWidth="1"/>
    <col min="14852" max="14852" width="16.5703125" style="2" customWidth="1"/>
    <col min="14853" max="14853" width="17.5703125" style="2" customWidth="1"/>
    <col min="14854" max="14854" width="14.28515625" style="2" customWidth="1"/>
    <col min="14855" max="14855" width="9.140625" style="2"/>
    <col min="14856" max="14856" width="2.7109375" style="2" customWidth="1"/>
    <col min="14857" max="14857" width="4.140625" style="2" customWidth="1"/>
    <col min="14858" max="15104" width="9.140625" style="2"/>
    <col min="15105" max="15105" width="4.42578125" style="2" customWidth="1"/>
    <col min="15106" max="15106" width="43.28515625" style="2" customWidth="1"/>
    <col min="15107" max="15107" width="16.28515625" style="2" customWidth="1"/>
    <col min="15108" max="15108" width="16.5703125" style="2" customWidth="1"/>
    <col min="15109" max="15109" width="17.5703125" style="2" customWidth="1"/>
    <col min="15110" max="15110" width="14.28515625" style="2" customWidth="1"/>
    <col min="15111" max="15111" width="9.140625" style="2"/>
    <col min="15112" max="15112" width="2.7109375" style="2" customWidth="1"/>
    <col min="15113" max="15113" width="4.140625" style="2" customWidth="1"/>
    <col min="15114" max="15360" width="9.140625" style="2"/>
    <col min="15361" max="15361" width="4.42578125" style="2" customWidth="1"/>
    <col min="15362" max="15362" width="43.28515625" style="2" customWidth="1"/>
    <col min="15363" max="15363" width="16.28515625" style="2" customWidth="1"/>
    <col min="15364" max="15364" width="16.5703125" style="2" customWidth="1"/>
    <col min="15365" max="15365" width="17.5703125" style="2" customWidth="1"/>
    <col min="15366" max="15366" width="14.28515625" style="2" customWidth="1"/>
    <col min="15367" max="15367" width="9.140625" style="2"/>
    <col min="15368" max="15368" width="2.7109375" style="2" customWidth="1"/>
    <col min="15369" max="15369" width="4.140625" style="2" customWidth="1"/>
    <col min="15370" max="15616" width="9.140625" style="2"/>
    <col min="15617" max="15617" width="4.42578125" style="2" customWidth="1"/>
    <col min="15618" max="15618" width="43.28515625" style="2" customWidth="1"/>
    <col min="15619" max="15619" width="16.28515625" style="2" customWidth="1"/>
    <col min="15620" max="15620" width="16.5703125" style="2" customWidth="1"/>
    <col min="15621" max="15621" width="17.5703125" style="2" customWidth="1"/>
    <col min="15622" max="15622" width="14.28515625" style="2" customWidth="1"/>
    <col min="15623" max="15623" width="9.140625" style="2"/>
    <col min="15624" max="15624" width="2.7109375" style="2" customWidth="1"/>
    <col min="15625" max="15625" width="4.140625" style="2" customWidth="1"/>
    <col min="15626" max="15872" width="9.140625" style="2"/>
    <col min="15873" max="15873" width="4.42578125" style="2" customWidth="1"/>
    <col min="15874" max="15874" width="43.28515625" style="2" customWidth="1"/>
    <col min="15875" max="15875" width="16.28515625" style="2" customWidth="1"/>
    <col min="15876" max="15876" width="16.5703125" style="2" customWidth="1"/>
    <col min="15877" max="15877" width="17.5703125" style="2" customWidth="1"/>
    <col min="15878" max="15878" width="14.28515625" style="2" customWidth="1"/>
    <col min="15879" max="15879" width="9.140625" style="2"/>
    <col min="15880" max="15880" width="2.7109375" style="2" customWidth="1"/>
    <col min="15881" max="15881" width="4.140625" style="2" customWidth="1"/>
    <col min="15882" max="16128" width="9.140625" style="2"/>
    <col min="16129" max="16129" width="4.42578125" style="2" customWidth="1"/>
    <col min="16130" max="16130" width="43.28515625" style="2" customWidth="1"/>
    <col min="16131" max="16131" width="16.28515625" style="2" customWidth="1"/>
    <col min="16132" max="16132" width="16.5703125" style="2" customWidth="1"/>
    <col min="16133" max="16133" width="17.5703125" style="2" customWidth="1"/>
    <col min="16134" max="16134" width="14.28515625" style="2" customWidth="1"/>
    <col min="16135" max="16135" width="9.140625" style="2"/>
    <col min="16136" max="16136" width="2.7109375" style="2" customWidth="1"/>
    <col min="16137" max="16137" width="4.140625" style="2" customWidth="1"/>
    <col min="16138" max="16384" width="9.140625" style="2"/>
  </cols>
  <sheetData>
    <row r="1" spans="1:9">
      <c r="D1" s="2" t="s">
        <v>305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2.75" customHeight="1">
      <c r="D6" s="510"/>
      <c r="E6" s="510"/>
    </row>
    <row r="7" spans="1:9" ht="16.5" customHeight="1">
      <c r="D7" s="509"/>
      <c r="E7" s="509"/>
    </row>
    <row r="8" spans="1:9" ht="17.25">
      <c r="A8" s="514" t="s">
        <v>306</v>
      </c>
      <c r="B8" s="514"/>
      <c r="C8" s="514"/>
      <c r="D8" s="514"/>
      <c r="E8" s="514"/>
    </row>
    <row r="9" spans="1:9" ht="17.25">
      <c r="A9" s="63"/>
      <c r="B9" s="63"/>
      <c r="C9" s="63"/>
      <c r="D9" s="63"/>
      <c r="E9" s="63"/>
    </row>
    <row r="10" spans="1:9" ht="20.25">
      <c r="A10" s="508" t="s">
        <v>0</v>
      </c>
      <c r="B10" s="508"/>
      <c r="C10" s="508"/>
      <c r="D10" s="508"/>
      <c r="E10" s="508"/>
    </row>
    <row r="11" spans="1:9" ht="21" customHeight="1">
      <c r="A11" s="3"/>
      <c r="B11" s="508"/>
      <c r="C11" s="508"/>
      <c r="D11" s="508"/>
      <c r="E11" s="3"/>
    </row>
    <row r="12" spans="1:9" ht="17.25">
      <c r="A12" s="3"/>
      <c r="B12" s="3" t="s">
        <v>63</v>
      </c>
      <c r="C12" s="3"/>
      <c r="D12" s="3"/>
      <c r="E12" s="3"/>
    </row>
    <row r="13" spans="1:9" ht="17.25">
      <c r="A13" s="3"/>
      <c r="B13" s="3" t="s">
        <v>38</v>
      </c>
      <c r="C13" s="3"/>
      <c r="D13" s="3"/>
      <c r="E13" s="3"/>
    </row>
    <row r="14" spans="1:9" ht="17.25" thickBot="1"/>
    <row r="15" spans="1:9" s="3" customFormat="1" ht="51.75">
      <c r="A15" s="286" t="s">
        <v>5</v>
      </c>
      <c r="B15" s="287" t="s">
        <v>6</v>
      </c>
      <c r="C15" s="288" t="s">
        <v>24</v>
      </c>
      <c r="D15" s="288" t="s">
        <v>25</v>
      </c>
      <c r="E15" s="289" t="s">
        <v>20</v>
      </c>
      <c r="F15" s="92"/>
      <c r="G15" s="92"/>
      <c r="H15" s="92"/>
      <c r="I15" s="92"/>
    </row>
    <row r="16" spans="1:9" ht="18" customHeight="1">
      <c r="A16" s="120">
        <v>1</v>
      </c>
      <c r="B16" s="121" t="s">
        <v>7</v>
      </c>
      <c r="C16" s="8">
        <v>1</v>
      </c>
      <c r="D16" s="122">
        <v>250000</v>
      </c>
      <c r="E16" s="123">
        <f>D16*C16</f>
        <v>250000</v>
      </c>
    </row>
    <row r="17" spans="1:5" ht="18" customHeight="1">
      <c r="A17" s="124">
        <v>2</v>
      </c>
      <c r="B17" s="125" t="s">
        <v>64</v>
      </c>
      <c r="C17" s="32">
        <v>1.25</v>
      </c>
      <c r="D17" s="126">
        <v>110000</v>
      </c>
      <c r="E17" s="127">
        <f t="shared" ref="E17:E37" si="0">D17*C17</f>
        <v>137500</v>
      </c>
    </row>
    <row r="18" spans="1:5" ht="18" customHeight="1">
      <c r="A18" s="128">
        <v>3</v>
      </c>
      <c r="B18" s="129" t="s">
        <v>65</v>
      </c>
      <c r="C18" s="9">
        <v>5</v>
      </c>
      <c r="D18" s="130">
        <v>120000</v>
      </c>
      <c r="E18" s="131">
        <f t="shared" si="0"/>
        <v>600000</v>
      </c>
    </row>
    <row r="19" spans="1:5" ht="18" customHeight="1">
      <c r="A19" s="120">
        <v>4</v>
      </c>
      <c r="B19" s="129" t="s">
        <v>66</v>
      </c>
      <c r="C19" s="9">
        <v>2.5</v>
      </c>
      <c r="D19" s="130">
        <v>120000</v>
      </c>
      <c r="E19" s="131">
        <f>D19*C19</f>
        <v>300000</v>
      </c>
    </row>
    <row r="20" spans="1:5" ht="18" customHeight="1">
      <c r="A20" s="124">
        <v>5</v>
      </c>
      <c r="B20" s="129" t="s">
        <v>67</v>
      </c>
      <c r="C20" s="9">
        <v>1.1200000000000001</v>
      </c>
      <c r="D20" s="130">
        <v>120000</v>
      </c>
      <c r="E20" s="131">
        <f>D20*C20</f>
        <v>134400</v>
      </c>
    </row>
    <row r="21" spans="1:5" ht="18" customHeight="1">
      <c r="A21" s="128">
        <v>6</v>
      </c>
      <c r="B21" s="129" t="s">
        <v>68</v>
      </c>
      <c r="C21" s="9">
        <v>6.6</v>
      </c>
      <c r="D21" s="130">
        <v>100000</v>
      </c>
      <c r="E21" s="131">
        <f t="shared" si="0"/>
        <v>660000</v>
      </c>
    </row>
    <row r="22" spans="1:5" ht="18" customHeight="1">
      <c r="A22" s="120">
        <v>7</v>
      </c>
      <c r="B22" s="129" t="s">
        <v>69</v>
      </c>
      <c r="C22" s="9">
        <v>1</v>
      </c>
      <c r="D22" s="130">
        <v>104000</v>
      </c>
      <c r="E22" s="131">
        <f>D22*C22</f>
        <v>104000</v>
      </c>
    </row>
    <row r="23" spans="1:5" ht="18" customHeight="1">
      <c r="A23" s="124">
        <v>8</v>
      </c>
      <c r="B23" s="129" t="s">
        <v>70</v>
      </c>
      <c r="C23" s="9">
        <v>1.5</v>
      </c>
      <c r="D23" s="130">
        <v>110000</v>
      </c>
      <c r="E23" s="131">
        <f t="shared" si="0"/>
        <v>165000</v>
      </c>
    </row>
    <row r="24" spans="1:5" ht="18" customHeight="1">
      <c r="A24" s="128">
        <v>9</v>
      </c>
      <c r="B24" s="129" t="s">
        <v>71</v>
      </c>
      <c r="C24" s="9">
        <v>0.75</v>
      </c>
      <c r="D24" s="130">
        <v>105000</v>
      </c>
      <c r="E24" s="131">
        <f t="shared" si="0"/>
        <v>78750</v>
      </c>
    </row>
    <row r="25" spans="1:5" ht="18" customHeight="1">
      <c r="A25" s="120">
        <v>10</v>
      </c>
      <c r="B25" s="129" t="s">
        <v>8</v>
      </c>
      <c r="C25" s="8">
        <v>1</v>
      </c>
      <c r="D25" s="122">
        <v>116000</v>
      </c>
      <c r="E25" s="123">
        <f>D25*C25</f>
        <v>116000</v>
      </c>
    </row>
    <row r="26" spans="1:5" ht="18" customHeight="1">
      <c r="A26" s="124">
        <v>11</v>
      </c>
      <c r="B26" s="129" t="s">
        <v>72</v>
      </c>
      <c r="C26" s="6">
        <v>0.5</v>
      </c>
      <c r="D26" s="132">
        <v>104000</v>
      </c>
      <c r="E26" s="133">
        <f>D26*C26</f>
        <v>52000</v>
      </c>
    </row>
    <row r="27" spans="1:5" ht="18" customHeight="1">
      <c r="A27" s="128">
        <v>12</v>
      </c>
      <c r="B27" s="129" t="s">
        <v>73</v>
      </c>
      <c r="C27" s="9">
        <v>1</v>
      </c>
      <c r="D27" s="130">
        <v>104000</v>
      </c>
      <c r="E27" s="131">
        <f t="shared" si="0"/>
        <v>104000</v>
      </c>
    </row>
    <row r="28" spans="1:5" ht="18" customHeight="1">
      <c r="A28" s="120">
        <v>13</v>
      </c>
      <c r="B28" s="129" t="s">
        <v>74</v>
      </c>
      <c r="C28" s="9">
        <v>1.5</v>
      </c>
      <c r="D28" s="130">
        <v>100000</v>
      </c>
      <c r="E28" s="131">
        <f>D28*C28</f>
        <v>150000</v>
      </c>
    </row>
    <row r="29" spans="1:5" ht="18" customHeight="1">
      <c r="A29" s="124">
        <v>14</v>
      </c>
      <c r="B29" s="129" t="s">
        <v>75</v>
      </c>
      <c r="C29" s="9">
        <v>0.5</v>
      </c>
      <c r="D29" s="130">
        <v>104000</v>
      </c>
      <c r="E29" s="131">
        <f t="shared" si="0"/>
        <v>52000</v>
      </c>
    </row>
    <row r="30" spans="1:5" ht="18" customHeight="1">
      <c r="A30" s="128">
        <v>15</v>
      </c>
      <c r="B30" s="129" t="s">
        <v>76</v>
      </c>
      <c r="C30" s="9">
        <v>0.5</v>
      </c>
      <c r="D30" s="130">
        <v>100000</v>
      </c>
      <c r="E30" s="131">
        <f t="shared" si="0"/>
        <v>50000</v>
      </c>
    </row>
    <row r="31" spans="1:5" ht="18" customHeight="1">
      <c r="A31" s="120">
        <v>16</v>
      </c>
      <c r="B31" s="129" t="s">
        <v>77</v>
      </c>
      <c r="C31" s="9">
        <v>1</v>
      </c>
      <c r="D31" s="130">
        <v>100000</v>
      </c>
      <c r="E31" s="131">
        <f t="shared" si="0"/>
        <v>100000</v>
      </c>
    </row>
    <row r="32" spans="1:5" ht="18" customHeight="1">
      <c r="A32" s="124">
        <v>17</v>
      </c>
      <c r="B32" s="129" t="s">
        <v>78</v>
      </c>
      <c r="C32" s="9">
        <v>2</v>
      </c>
      <c r="D32" s="130">
        <v>104000</v>
      </c>
      <c r="E32" s="131">
        <f>D32*C32</f>
        <v>208000</v>
      </c>
    </row>
    <row r="33" spans="1:5" ht="18" customHeight="1">
      <c r="A33" s="128">
        <v>18</v>
      </c>
      <c r="B33" s="129" t="s">
        <v>79</v>
      </c>
      <c r="C33" s="9">
        <v>1.5</v>
      </c>
      <c r="D33" s="130">
        <v>104000</v>
      </c>
      <c r="E33" s="131">
        <f t="shared" si="0"/>
        <v>156000</v>
      </c>
    </row>
    <row r="34" spans="1:5" ht="18" customHeight="1">
      <c r="A34" s="120">
        <v>19</v>
      </c>
      <c r="B34" s="134" t="s">
        <v>80</v>
      </c>
      <c r="C34" s="7">
        <v>1.75</v>
      </c>
      <c r="D34" s="135">
        <v>104000</v>
      </c>
      <c r="E34" s="136">
        <f>D34*C34</f>
        <v>182000</v>
      </c>
    </row>
    <row r="35" spans="1:5" ht="18" customHeight="1">
      <c r="A35" s="124">
        <v>20</v>
      </c>
      <c r="B35" s="129" t="s">
        <v>81</v>
      </c>
      <c r="C35" s="9">
        <v>1.5</v>
      </c>
      <c r="D35" s="130">
        <v>104000</v>
      </c>
      <c r="E35" s="131">
        <f t="shared" si="0"/>
        <v>156000</v>
      </c>
    </row>
    <row r="36" spans="1:5" ht="18" customHeight="1">
      <c r="A36" s="128">
        <v>21</v>
      </c>
      <c r="B36" s="129" t="s">
        <v>44</v>
      </c>
      <c r="C36" s="9">
        <v>0.25</v>
      </c>
      <c r="D36" s="130">
        <v>104000</v>
      </c>
      <c r="E36" s="131">
        <f t="shared" si="0"/>
        <v>26000</v>
      </c>
    </row>
    <row r="37" spans="1:5" ht="18" customHeight="1" thickBot="1">
      <c r="A37" s="120">
        <v>22</v>
      </c>
      <c r="B37" s="129" t="s">
        <v>82</v>
      </c>
      <c r="C37" s="9">
        <v>1</v>
      </c>
      <c r="D37" s="130">
        <v>104000</v>
      </c>
      <c r="E37" s="131">
        <f t="shared" si="0"/>
        <v>104000</v>
      </c>
    </row>
    <row r="38" spans="1:5" ht="23.25" customHeight="1" thickBot="1">
      <c r="A38" s="137"/>
      <c r="B38" s="138" t="s">
        <v>20</v>
      </c>
      <c r="C38" s="139">
        <f>SUM(C16:C37)</f>
        <v>34.72</v>
      </c>
      <c r="D38" s="140"/>
      <c r="E38" s="141">
        <f>SUM(E16:E37)</f>
        <v>3885650</v>
      </c>
    </row>
    <row r="41" spans="1:5" ht="20.25">
      <c r="A41" s="81" t="s">
        <v>21</v>
      </c>
      <c r="B41" s="39"/>
      <c r="C41" s="81" t="s">
        <v>55</v>
      </c>
      <c r="D41" s="81" t="s">
        <v>56</v>
      </c>
      <c r="E41" s="106"/>
    </row>
  </sheetData>
  <mergeCells count="5">
    <mergeCell ref="A8:E8"/>
    <mergeCell ref="A10:E10"/>
    <mergeCell ref="B11:D11"/>
    <mergeCell ref="D6:E6"/>
    <mergeCell ref="D7:E7"/>
  </mergeCells>
  <pageMargins left="0.3" right="0.23" top="0.38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28" sqref="A28:XFD28"/>
    </sheetView>
  </sheetViews>
  <sheetFormatPr defaultRowHeight="16.5"/>
  <cols>
    <col min="1" max="1" width="7.28515625" style="2" customWidth="1"/>
    <col min="2" max="2" width="28.7109375" style="2" customWidth="1"/>
    <col min="3" max="3" width="17.7109375" style="2" customWidth="1"/>
    <col min="4" max="4" width="20" style="2" customWidth="1"/>
    <col min="5" max="5" width="21.5703125" style="2" customWidth="1"/>
    <col min="6" max="16384" width="9.140625" style="2"/>
  </cols>
  <sheetData>
    <row r="1" spans="1:9">
      <c r="D1" s="2" t="s">
        <v>307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>
      <c r="D6" s="31"/>
      <c r="E6" s="31"/>
    </row>
    <row r="7" spans="1:9" ht="14.25" customHeight="1">
      <c r="D7" s="509"/>
      <c r="E7" s="509"/>
    </row>
    <row r="8" spans="1:9" ht="24.75" customHeight="1">
      <c r="A8" s="514" t="s">
        <v>164</v>
      </c>
      <c r="B8" s="514"/>
      <c r="C8" s="514"/>
      <c r="D8" s="514"/>
      <c r="E8" s="514"/>
    </row>
    <row r="9" spans="1:9" ht="15" hidden="1" customHeight="1">
      <c r="A9" s="50"/>
      <c r="B9" s="50"/>
      <c r="C9" s="50"/>
      <c r="D9" s="50"/>
      <c r="E9" s="50"/>
    </row>
    <row r="10" spans="1:9" ht="9.75" customHeight="1">
      <c r="A10" s="527"/>
      <c r="B10" s="527"/>
      <c r="C10" s="527"/>
      <c r="D10" s="527"/>
      <c r="E10" s="527"/>
    </row>
    <row r="11" spans="1:9" s="39" customFormat="1" ht="24" customHeight="1">
      <c r="A11" s="508" t="s">
        <v>0</v>
      </c>
      <c r="B11" s="508"/>
      <c r="C11" s="508"/>
      <c r="D11" s="508"/>
      <c r="E11" s="508"/>
      <c r="F11" s="2"/>
      <c r="G11" s="2"/>
      <c r="H11" s="2"/>
      <c r="I11" s="2"/>
    </row>
    <row r="12" spans="1:9" s="39" customFormat="1" ht="10.5" customHeight="1">
      <c r="A12" s="223"/>
      <c r="B12" s="223"/>
      <c r="C12" s="223"/>
      <c r="D12" s="223"/>
      <c r="E12" s="223"/>
      <c r="F12" s="2"/>
      <c r="G12" s="2"/>
      <c r="H12" s="2"/>
      <c r="I12" s="2"/>
    </row>
    <row r="13" spans="1:9" customFormat="1" ht="20.25" customHeight="1">
      <c r="A13" s="64"/>
      <c r="B13" s="3" t="s">
        <v>165</v>
      </c>
      <c r="C13" s="64"/>
      <c r="D13" s="64"/>
      <c r="E13" s="64"/>
      <c r="F13" s="64"/>
      <c r="G13" s="64"/>
      <c r="H13" s="64"/>
      <c r="I13" s="64"/>
    </row>
    <row r="14" spans="1:9" customFormat="1" ht="21" customHeight="1">
      <c r="A14" s="65"/>
      <c r="B14" s="3" t="s">
        <v>38</v>
      </c>
      <c r="C14" s="20"/>
      <c r="D14" s="20"/>
      <c r="E14" s="20"/>
      <c r="F14" s="20"/>
      <c r="G14" s="20"/>
      <c r="H14" s="20"/>
      <c r="I14" s="20"/>
    </row>
    <row r="15" spans="1:9" ht="17.25" thickBot="1"/>
    <row r="16" spans="1:9" ht="48.75" customHeight="1" thickBot="1">
      <c r="A16" s="88" t="s">
        <v>5</v>
      </c>
      <c r="B16" s="89" t="s">
        <v>6</v>
      </c>
      <c r="C16" s="90" t="s">
        <v>24</v>
      </c>
      <c r="D16" s="90" t="s">
        <v>25</v>
      </c>
      <c r="E16" s="91" t="s">
        <v>20</v>
      </c>
    </row>
    <row r="17" spans="1:8" s="3" customFormat="1" ht="20.100000000000001" customHeight="1">
      <c r="A17" s="207">
        <v>1</v>
      </c>
      <c r="B17" s="208" t="s">
        <v>7</v>
      </c>
      <c r="C17" s="43">
        <v>1</v>
      </c>
      <c r="D17" s="209">
        <v>135000</v>
      </c>
      <c r="E17" s="201">
        <f>D17*C17</f>
        <v>135000</v>
      </c>
      <c r="H17" s="211"/>
    </row>
    <row r="18" spans="1:8" s="3" customFormat="1" ht="20.100000000000001" customHeight="1">
      <c r="A18" s="44">
        <v>2</v>
      </c>
      <c r="B18" s="121" t="s">
        <v>166</v>
      </c>
      <c r="C18" s="11">
        <v>1</v>
      </c>
      <c r="D18" s="185">
        <v>115000</v>
      </c>
      <c r="E18" s="186">
        <f>D18*C18</f>
        <v>115000</v>
      </c>
      <c r="H18" s="212"/>
    </row>
    <row r="19" spans="1:8" s="3" customFormat="1" ht="20.100000000000001" customHeight="1">
      <c r="A19" s="44">
        <v>3</v>
      </c>
      <c r="B19" s="121" t="s">
        <v>152</v>
      </c>
      <c r="C19" s="245">
        <v>18.100000000000001</v>
      </c>
      <c r="D19" s="185">
        <v>110000</v>
      </c>
      <c r="E19" s="186">
        <f>D19*C19</f>
        <v>1991000.0000000002</v>
      </c>
      <c r="H19" s="212"/>
    </row>
    <row r="20" spans="1:8" s="3" customFormat="1" ht="20.100000000000001" customHeight="1">
      <c r="A20" s="44">
        <v>4</v>
      </c>
      <c r="B20" s="121" t="s">
        <v>8</v>
      </c>
      <c r="C20" s="11">
        <v>0.5</v>
      </c>
      <c r="D20" s="185">
        <v>116000</v>
      </c>
      <c r="E20" s="186">
        <f t="shared" ref="E20:E24" si="0">D20*C20</f>
        <v>58000</v>
      </c>
    </row>
    <row r="21" spans="1:8" s="3" customFormat="1" ht="20.100000000000001" customHeight="1">
      <c r="A21" s="44">
        <v>5</v>
      </c>
      <c r="B21" s="121" t="s">
        <v>72</v>
      </c>
      <c r="C21" s="11">
        <v>1</v>
      </c>
      <c r="D21" s="185">
        <v>100000</v>
      </c>
      <c r="E21" s="186">
        <f t="shared" si="0"/>
        <v>100000</v>
      </c>
    </row>
    <row r="22" spans="1:8" s="3" customFormat="1" ht="20.100000000000001" customHeight="1">
      <c r="A22" s="44">
        <v>6</v>
      </c>
      <c r="B22" s="121" t="s">
        <v>129</v>
      </c>
      <c r="C22" s="11">
        <v>0.5</v>
      </c>
      <c r="D22" s="185">
        <v>104000</v>
      </c>
      <c r="E22" s="186">
        <f t="shared" si="0"/>
        <v>52000</v>
      </c>
    </row>
    <row r="23" spans="1:8" s="3" customFormat="1" ht="20.100000000000001" customHeight="1">
      <c r="A23" s="44">
        <v>7</v>
      </c>
      <c r="B23" s="121" t="s">
        <v>136</v>
      </c>
      <c r="C23" s="11">
        <v>0.5</v>
      </c>
      <c r="D23" s="185">
        <v>104000</v>
      </c>
      <c r="E23" s="186">
        <f t="shared" si="0"/>
        <v>52000</v>
      </c>
    </row>
    <row r="24" spans="1:8" s="3" customFormat="1" ht="20.100000000000001" customHeight="1" thickBot="1">
      <c r="A24" s="46">
        <v>8</v>
      </c>
      <c r="B24" s="246" t="s">
        <v>17</v>
      </c>
      <c r="C24" s="190">
        <v>1</v>
      </c>
      <c r="D24" s="191">
        <v>100000</v>
      </c>
      <c r="E24" s="192">
        <f t="shared" si="0"/>
        <v>100000</v>
      </c>
    </row>
    <row r="25" spans="1:8" s="21" customFormat="1" ht="20.100000000000001" customHeight="1" thickBot="1">
      <c r="A25" s="247"/>
      <c r="B25" s="48" t="s">
        <v>20</v>
      </c>
      <c r="C25" s="254">
        <f>SUM(C17:C24)</f>
        <v>23.6</v>
      </c>
      <c r="D25" s="194"/>
      <c r="E25" s="195">
        <f>SUM(E17:E24)</f>
        <v>2603000</v>
      </c>
    </row>
    <row r="27" spans="1:8" ht="18.75" customHeight="1">
      <c r="E27" s="248"/>
    </row>
    <row r="28" spans="1:8" customFormat="1" ht="20.25">
      <c r="A28" s="505" t="s">
        <v>21</v>
      </c>
      <c r="B28" s="505"/>
      <c r="C28" s="81"/>
      <c r="D28" s="311" t="s">
        <v>42</v>
      </c>
      <c r="E28" s="2"/>
    </row>
    <row r="29" spans="1:8" ht="22.5" customHeight="1">
      <c r="A29" s="81"/>
      <c r="B29" s="39"/>
      <c r="C29" s="81"/>
      <c r="D29" s="81"/>
      <c r="E29" s="106"/>
    </row>
    <row r="30" spans="1:8" ht="15" hidden="1" customHeight="1">
      <c r="A30" s="18"/>
      <c r="B30" s="249"/>
      <c r="C30" s="250"/>
      <c r="D30" s="250"/>
      <c r="E30" s="251"/>
    </row>
    <row r="31" spans="1:8" ht="0.75" hidden="1" customHeight="1">
      <c r="A31" s="18"/>
      <c r="B31" s="249"/>
      <c r="C31" s="250"/>
      <c r="D31" s="250"/>
      <c r="E31" s="250"/>
    </row>
    <row r="32" spans="1:8" ht="15" hidden="1" customHeight="1">
      <c r="A32" s="18"/>
      <c r="B32" s="252"/>
      <c r="C32" s="253"/>
      <c r="D32" s="253"/>
      <c r="E32" s="253"/>
    </row>
    <row r="33" ht="15" hidden="1" customHeight="1"/>
    <row r="34" ht="15" hidden="1" customHeight="1"/>
    <row r="35" ht="15" hidden="1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hidden="1" customHeight="1"/>
    <row r="43" ht="15" hidden="1" customHeight="1"/>
    <row r="44" ht="15" hidden="1" customHeight="1"/>
    <row r="45" ht="15" hidden="1" customHeight="1"/>
    <row r="46" ht="15" hidden="1" customHeight="1"/>
    <row r="47" ht="15" hidden="1" customHeight="1"/>
    <row r="48" ht="27.75" customHeight="1"/>
    <row r="50" spans="2:5">
      <c r="B50" s="528"/>
      <c r="C50" s="510"/>
      <c r="D50" s="510"/>
      <c r="E50" s="510"/>
    </row>
  </sheetData>
  <mergeCells count="6">
    <mergeCell ref="A8:E8"/>
    <mergeCell ref="A10:E10"/>
    <mergeCell ref="A11:E11"/>
    <mergeCell ref="B50:E50"/>
    <mergeCell ref="D7:E7"/>
    <mergeCell ref="A28:B28"/>
  </mergeCells>
  <pageMargins left="0.4" right="0.21" top="0.4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9" sqref="A29:XFD29"/>
    </sheetView>
  </sheetViews>
  <sheetFormatPr defaultRowHeight="16.5"/>
  <cols>
    <col min="1" max="1" width="7.42578125" style="2" customWidth="1"/>
    <col min="2" max="2" width="33.7109375" style="2" customWidth="1"/>
    <col min="3" max="3" width="18.140625" style="2" customWidth="1"/>
    <col min="4" max="4" width="19.85546875" style="2" customWidth="1"/>
    <col min="5" max="5" width="18.140625" style="2" customWidth="1"/>
    <col min="6" max="16384" width="9.140625" style="2"/>
  </cols>
  <sheetData>
    <row r="1" spans="1:9">
      <c r="D1" s="2" t="s">
        <v>308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2.75" customHeight="1">
      <c r="D6" s="510"/>
      <c r="E6" s="510"/>
    </row>
    <row r="7" spans="1:9" ht="11.25" customHeight="1">
      <c r="D7" s="509"/>
      <c r="E7" s="509"/>
    </row>
    <row r="8" spans="1:9" ht="17.25">
      <c r="A8" s="514" t="s">
        <v>132</v>
      </c>
      <c r="B8" s="514"/>
      <c r="C8" s="514"/>
      <c r="D8" s="514"/>
      <c r="E8" s="514"/>
    </row>
    <row r="9" spans="1:9" ht="13.5" customHeight="1">
      <c r="A9" s="317"/>
      <c r="B9" s="317"/>
      <c r="C9" s="317"/>
      <c r="D9" s="317"/>
      <c r="E9" s="317"/>
    </row>
    <row r="10" spans="1:9" s="39" customFormat="1" ht="20.25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2" customHeight="1">
      <c r="A11" s="314"/>
      <c r="B11" s="314"/>
      <c r="C11" s="314"/>
      <c r="D11" s="314"/>
      <c r="E11" s="314"/>
      <c r="F11" s="2"/>
      <c r="G11" s="2"/>
      <c r="H11" s="2"/>
      <c r="I11" s="2"/>
    </row>
    <row r="12" spans="1:9" customFormat="1" ht="17.25">
      <c r="A12" s="64"/>
      <c r="B12" s="3" t="s">
        <v>133</v>
      </c>
      <c r="C12" s="64"/>
      <c r="D12" s="64"/>
      <c r="E12" s="64"/>
      <c r="F12" s="64"/>
      <c r="G12" s="64"/>
      <c r="H12" s="64"/>
      <c r="I12" s="64"/>
    </row>
    <row r="13" spans="1:9" customFormat="1" ht="17.25">
      <c r="A13" s="65"/>
      <c r="B13" s="3" t="s">
        <v>38</v>
      </c>
      <c r="C13" s="20"/>
      <c r="D13" s="20"/>
      <c r="E13" s="20"/>
      <c r="F13" s="20"/>
      <c r="G13" s="20"/>
      <c r="H13" s="20"/>
      <c r="I13" s="20"/>
    </row>
    <row r="14" spans="1:9" ht="18" thickBot="1">
      <c r="A14" s="527"/>
      <c r="B14" s="527"/>
      <c r="C14" s="527"/>
      <c r="D14" s="527"/>
      <c r="E14" s="527"/>
    </row>
    <row r="15" spans="1:9" ht="48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91" t="s">
        <v>20</v>
      </c>
    </row>
    <row r="16" spans="1:9" ht="17.25">
      <c r="A16" s="44">
        <v>1</v>
      </c>
      <c r="B16" s="121" t="s">
        <v>7</v>
      </c>
      <c r="C16" s="11">
        <v>1</v>
      </c>
      <c r="D16" s="185">
        <v>135000</v>
      </c>
      <c r="E16" s="186">
        <f t="shared" ref="E16:E21" si="0">C16*D16</f>
        <v>135000</v>
      </c>
    </row>
    <row r="17" spans="1:7" ht="17.25">
      <c r="A17" s="44">
        <f>A16+1</f>
        <v>2</v>
      </c>
      <c r="B17" s="121" t="s">
        <v>134</v>
      </c>
      <c r="C17" s="11">
        <v>0.5</v>
      </c>
      <c r="D17" s="185">
        <v>105000</v>
      </c>
      <c r="E17" s="186">
        <f t="shared" si="0"/>
        <v>52500</v>
      </c>
    </row>
    <row r="18" spans="1:7" ht="17.25">
      <c r="A18" s="44">
        <f>A17+1</f>
        <v>3</v>
      </c>
      <c r="B18" s="121" t="s">
        <v>129</v>
      </c>
      <c r="C18" s="11">
        <v>0.5</v>
      </c>
      <c r="D18" s="185">
        <v>104000</v>
      </c>
      <c r="E18" s="186">
        <f t="shared" si="0"/>
        <v>52000</v>
      </c>
      <c r="G18" s="187"/>
    </row>
    <row r="19" spans="1:7" ht="17.25">
      <c r="A19" s="44">
        <f>A18+1</f>
        <v>4</v>
      </c>
      <c r="B19" s="121" t="s">
        <v>135</v>
      </c>
      <c r="C19" s="11">
        <v>0.5</v>
      </c>
      <c r="D19" s="185">
        <v>104000</v>
      </c>
      <c r="E19" s="186">
        <f t="shared" si="0"/>
        <v>52000</v>
      </c>
    </row>
    <row r="20" spans="1:7" ht="17.25">
      <c r="A20" s="188">
        <v>5</v>
      </c>
      <c r="B20" s="121" t="s">
        <v>136</v>
      </c>
      <c r="C20" s="11">
        <v>0.25</v>
      </c>
      <c r="D20" s="185">
        <v>104000</v>
      </c>
      <c r="E20" s="186">
        <f t="shared" si="0"/>
        <v>26000</v>
      </c>
    </row>
    <row r="21" spans="1:7" ht="18" thickBot="1">
      <c r="A21" s="46">
        <v>6</v>
      </c>
      <c r="B21" s="189" t="s">
        <v>17</v>
      </c>
      <c r="C21" s="190">
        <v>1</v>
      </c>
      <c r="D21" s="191">
        <v>104000</v>
      </c>
      <c r="E21" s="192">
        <f t="shared" si="0"/>
        <v>104000</v>
      </c>
    </row>
    <row r="22" spans="1:7" ht="18" thickBot="1">
      <c r="A22" s="47"/>
      <c r="B22" s="193" t="s">
        <v>20</v>
      </c>
      <c r="C22" s="49">
        <f>SUM(C16:C21)</f>
        <v>3.75</v>
      </c>
      <c r="D22" s="194">
        <v>615000</v>
      </c>
      <c r="E22" s="195">
        <f>SUM(E16:E21)</f>
        <v>421500</v>
      </c>
    </row>
    <row r="23" spans="1:7" ht="18" thickBot="1">
      <c r="A23" s="196"/>
      <c r="B23" s="529" t="s">
        <v>137</v>
      </c>
      <c r="C23" s="529"/>
      <c r="D23" s="529"/>
      <c r="E23" s="530"/>
    </row>
    <row r="24" spans="1:7" ht="17.25">
      <c r="A24" s="197">
        <v>1</v>
      </c>
      <c r="B24" s="198" t="s">
        <v>138</v>
      </c>
      <c r="C24" s="199"/>
      <c r="D24" s="200">
        <v>85000</v>
      </c>
      <c r="E24" s="201">
        <v>85000</v>
      </c>
    </row>
    <row r="25" spans="1:7" ht="18" thickBot="1">
      <c r="A25" s="202">
        <v>2</v>
      </c>
      <c r="B25" s="203" t="s">
        <v>139</v>
      </c>
      <c r="C25" s="204"/>
      <c r="D25" s="204">
        <v>60000</v>
      </c>
      <c r="E25" s="205">
        <v>60000</v>
      </c>
    </row>
    <row r="26" spans="1:7" ht="18" thickBot="1">
      <c r="A26" s="47"/>
      <c r="B26" s="193" t="s">
        <v>20</v>
      </c>
      <c r="C26" s="49"/>
      <c r="D26" s="194"/>
      <c r="E26" s="195">
        <f>E22+E24+E25</f>
        <v>566500</v>
      </c>
    </row>
    <row r="28" spans="1:7" ht="20.25">
      <c r="A28" s="81"/>
      <c r="B28" s="39"/>
      <c r="C28" s="81"/>
      <c r="D28" s="81"/>
      <c r="E28" s="106"/>
    </row>
    <row r="29" spans="1:7" customFormat="1" ht="20.25">
      <c r="A29" s="505" t="s">
        <v>21</v>
      </c>
      <c r="B29" s="505"/>
      <c r="C29" s="81"/>
      <c r="D29" s="311" t="s">
        <v>42</v>
      </c>
      <c r="E29" s="2"/>
    </row>
  </sheetData>
  <mergeCells count="7">
    <mergeCell ref="A29:B29"/>
    <mergeCell ref="A14:E14"/>
    <mergeCell ref="B23:E23"/>
    <mergeCell ref="D6:E6"/>
    <mergeCell ref="D7:E7"/>
    <mergeCell ref="A8:E8"/>
    <mergeCell ref="A10:E10"/>
  </mergeCells>
  <pageMargins left="0.33" right="0.25" top="0.41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3" sqref="A23:XFD23"/>
    </sheetView>
  </sheetViews>
  <sheetFormatPr defaultRowHeight="16.5"/>
  <cols>
    <col min="1" max="1" width="5.5703125" style="2" customWidth="1"/>
    <col min="2" max="2" width="33.5703125" style="2" customWidth="1"/>
    <col min="3" max="3" width="20.140625" style="2" customWidth="1"/>
    <col min="4" max="4" width="17.7109375" style="2" customWidth="1"/>
    <col min="5" max="5" width="18" style="2" customWidth="1"/>
    <col min="6" max="16384" width="9.140625" style="2"/>
  </cols>
  <sheetData>
    <row r="1" spans="1:8">
      <c r="D1" s="2" t="s">
        <v>310</v>
      </c>
    </row>
    <row r="2" spans="1:8" s="35" customFormat="1" ht="16.5" customHeight="1">
      <c r="D2" s="228" t="s">
        <v>257</v>
      </c>
    </row>
    <row r="3" spans="1:8" s="35" customFormat="1" ht="16.5" customHeight="1">
      <c r="D3" s="39" t="s">
        <v>258</v>
      </c>
    </row>
    <row r="4" spans="1:8" s="35" customFormat="1" ht="16.5" customHeight="1">
      <c r="D4" s="39" t="s">
        <v>260</v>
      </c>
    </row>
    <row r="5" spans="1:8" s="35" customFormat="1" ht="16.5" customHeight="1">
      <c r="D5" s="39" t="s">
        <v>261</v>
      </c>
    </row>
    <row r="6" spans="1:8">
      <c r="D6" s="510"/>
      <c r="E6" s="510"/>
    </row>
    <row r="7" spans="1:8" ht="15" customHeight="1">
      <c r="D7" s="509"/>
      <c r="E7" s="509"/>
    </row>
    <row r="8" spans="1:8" ht="17.25">
      <c r="A8" s="514" t="s">
        <v>309</v>
      </c>
      <c r="B8" s="514"/>
      <c r="C8" s="514"/>
      <c r="D8" s="514"/>
      <c r="E8" s="514"/>
    </row>
    <row r="9" spans="1:8" ht="12" customHeight="1">
      <c r="A9" s="315"/>
      <c r="B9" s="315"/>
      <c r="C9" s="315"/>
      <c r="D9" s="315"/>
      <c r="E9" s="315"/>
    </row>
    <row r="10" spans="1:8" ht="20.25">
      <c r="A10" s="508" t="s">
        <v>0</v>
      </c>
      <c r="B10" s="508"/>
      <c r="C10" s="508"/>
      <c r="D10" s="508"/>
      <c r="E10" s="508"/>
    </row>
    <row r="11" spans="1:8" ht="15.75" customHeight="1">
      <c r="A11" s="314"/>
      <c r="B11" s="314"/>
      <c r="C11" s="314"/>
      <c r="D11" s="314"/>
      <c r="E11" s="314"/>
    </row>
    <row r="12" spans="1:8" customFormat="1" ht="17.25">
      <c r="A12" s="2"/>
      <c r="B12" s="3" t="s">
        <v>140</v>
      </c>
      <c r="C12" s="64"/>
      <c r="D12" s="64"/>
      <c r="E12" s="64"/>
      <c r="F12" s="64"/>
      <c r="G12" s="64"/>
      <c r="H12" s="64"/>
    </row>
    <row r="13" spans="1:8" customFormat="1" ht="17.25">
      <c r="A13" s="2"/>
      <c r="B13" s="3" t="s">
        <v>38</v>
      </c>
      <c r="C13" s="20"/>
      <c r="D13" s="20"/>
      <c r="E13" s="20"/>
      <c r="F13" s="20"/>
      <c r="G13" s="20"/>
      <c r="H13" s="20"/>
    </row>
    <row r="14" spans="1:8" ht="18" thickBot="1">
      <c r="A14" s="527"/>
      <c r="B14" s="527"/>
      <c r="C14" s="527"/>
      <c r="D14" s="527"/>
      <c r="E14" s="527"/>
    </row>
    <row r="15" spans="1:8" ht="48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91" t="s">
        <v>20</v>
      </c>
    </row>
    <row r="16" spans="1:8" ht="17.25">
      <c r="A16" s="207">
        <v>1</v>
      </c>
      <c r="B16" s="208" t="s">
        <v>7</v>
      </c>
      <c r="C16" s="43">
        <v>1</v>
      </c>
      <c r="D16" s="209">
        <v>135000</v>
      </c>
      <c r="E16" s="201">
        <f>D16*C16</f>
        <v>135000</v>
      </c>
    </row>
    <row r="17" spans="1:9" ht="17.25">
      <c r="A17" s="44">
        <f>A16+1</f>
        <v>2</v>
      </c>
      <c r="B17" s="121" t="s">
        <v>129</v>
      </c>
      <c r="C17" s="11">
        <v>0.5</v>
      </c>
      <c r="D17" s="185">
        <v>104000</v>
      </c>
      <c r="E17" s="186">
        <f>C17*D17</f>
        <v>52000</v>
      </c>
    </row>
    <row r="18" spans="1:9" ht="17.25">
      <c r="A18" s="44">
        <v>3</v>
      </c>
      <c r="B18" s="121" t="s">
        <v>134</v>
      </c>
      <c r="C18" s="11" t="s">
        <v>50</v>
      </c>
      <c r="D18" s="185">
        <v>105000</v>
      </c>
      <c r="E18" s="186">
        <v>52500</v>
      </c>
    </row>
    <row r="19" spans="1:9" ht="18" thickBot="1">
      <c r="A19" s="46">
        <v>4</v>
      </c>
      <c r="B19" s="189" t="s">
        <v>17</v>
      </c>
      <c r="C19" s="190">
        <v>0.5</v>
      </c>
      <c r="D19" s="191">
        <v>104000</v>
      </c>
      <c r="E19" s="192">
        <f>C19*D19</f>
        <v>52000</v>
      </c>
      <c r="I19" s="187"/>
    </row>
    <row r="20" spans="1:9" ht="18" thickBot="1">
      <c r="A20" s="47"/>
      <c r="B20" s="193" t="s">
        <v>20</v>
      </c>
      <c r="C20" s="49" t="s">
        <v>141</v>
      </c>
      <c r="D20" s="194">
        <v>415000</v>
      </c>
      <c r="E20" s="195">
        <f>SUM(E16:E19)</f>
        <v>291500</v>
      </c>
    </row>
    <row r="21" spans="1:9" ht="17.25">
      <c r="A21" s="210"/>
      <c r="B21" s="211"/>
      <c r="C21" s="210"/>
      <c r="D21" s="212"/>
      <c r="E21" s="212"/>
    </row>
    <row r="22" spans="1:9" ht="17.25">
      <c r="A22" s="3"/>
      <c r="B22" s="3"/>
      <c r="C22" s="3"/>
      <c r="D22" s="3"/>
      <c r="E22" s="3"/>
    </row>
    <row r="23" spans="1:9" customFormat="1" ht="20.25">
      <c r="A23" s="505" t="s">
        <v>21</v>
      </c>
      <c r="B23" s="505"/>
      <c r="C23" s="81"/>
      <c r="D23" s="311" t="s">
        <v>42</v>
      </c>
      <c r="E23" s="2"/>
    </row>
    <row r="24" spans="1:9" ht="20.25">
      <c r="A24" s="81"/>
      <c r="B24" s="39"/>
      <c r="C24" s="81"/>
      <c r="D24" s="81"/>
      <c r="E24" s="106"/>
    </row>
    <row r="27" spans="1:9">
      <c r="B27" s="531"/>
      <c r="C27" s="507"/>
      <c r="D27" s="507"/>
      <c r="E27" s="507"/>
    </row>
    <row r="36" spans="3:3">
      <c r="C36" s="213"/>
    </row>
  </sheetData>
  <mergeCells count="7">
    <mergeCell ref="A8:E8"/>
    <mergeCell ref="A14:E14"/>
    <mergeCell ref="B27:E27"/>
    <mergeCell ref="D6:E6"/>
    <mergeCell ref="D7:E7"/>
    <mergeCell ref="A10:E10"/>
    <mergeCell ref="A23:B23"/>
  </mergeCells>
  <pageMargins left="0.38" right="0.28000000000000003" top="0.3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3" sqref="C3"/>
    </sheetView>
  </sheetViews>
  <sheetFormatPr defaultRowHeight="15"/>
  <cols>
    <col min="1" max="1" width="7" style="306" customWidth="1"/>
    <col min="2" max="2" width="27.140625" style="306" customWidth="1"/>
    <col min="3" max="3" width="27.28515625" style="306" customWidth="1"/>
    <col min="4" max="4" width="26.140625" style="306" customWidth="1"/>
    <col min="5" max="5" width="15.5703125" style="306" customWidth="1"/>
    <col min="6" max="8" width="16" style="306" hidden="1" customWidth="1"/>
    <col min="9" max="9" width="35.28515625" style="306" customWidth="1"/>
    <col min="10" max="16384" width="9.140625" style="306"/>
  </cols>
  <sheetData>
    <row r="1" spans="1:9" s="2" customFormat="1" ht="16.5">
      <c r="E1" s="2" t="s">
        <v>313</v>
      </c>
    </row>
    <row r="2" spans="1:9" s="35" customFormat="1" ht="16.5" customHeight="1">
      <c r="E2" s="228" t="s">
        <v>257</v>
      </c>
    </row>
    <row r="3" spans="1:9" s="35" customFormat="1" ht="16.5" customHeight="1">
      <c r="E3" s="39" t="s">
        <v>258</v>
      </c>
    </row>
    <row r="4" spans="1:9" s="35" customFormat="1" ht="16.5" customHeight="1">
      <c r="E4" s="39" t="s">
        <v>260</v>
      </c>
    </row>
    <row r="5" spans="1:9" s="35" customFormat="1" ht="16.5" customHeight="1">
      <c r="E5" s="39" t="s">
        <v>261</v>
      </c>
    </row>
    <row r="6" spans="1:9" ht="16.5">
      <c r="B6" s="307"/>
      <c r="E6" s="31"/>
      <c r="F6" s="31"/>
    </row>
    <row r="7" spans="1:9">
      <c r="A7" s="534" t="s">
        <v>312</v>
      </c>
      <c r="B7" s="534"/>
      <c r="C7" s="534"/>
      <c r="D7" s="534"/>
      <c r="E7" s="534"/>
      <c r="F7" s="534"/>
      <c r="G7" s="534"/>
      <c r="H7" s="534"/>
      <c r="I7" s="534"/>
    </row>
    <row r="8" spans="1:9">
      <c r="A8" s="534" t="s">
        <v>311</v>
      </c>
      <c r="B8" s="534"/>
      <c r="C8" s="534"/>
      <c r="D8" s="534"/>
      <c r="E8" s="534"/>
      <c r="F8" s="534"/>
      <c r="G8" s="534"/>
      <c r="H8" s="534"/>
      <c r="I8" s="534"/>
    </row>
    <row r="9" spans="1:9" ht="10.5" customHeight="1">
      <c r="B9" s="535"/>
      <c r="C9" s="535"/>
      <c r="D9" s="535"/>
      <c r="E9" s="535"/>
      <c r="F9" s="535"/>
      <c r="G9" s="535"/>
      <c r="H9" s="535"/>
      <c r="I9" s="535"/>
    </row>
    <row r="10" spans="1:9" hidden="1"/>
    <row r="11" spans="1:9" ht="2.25" customHeight="1"/>
    <row r="12" spans="1:9" ht="27">
      <c r="A12" s="470" t="s">
        <v>214</v>
      </c>
      <c r="B12" s="470" t="s">
        <v>215</v>
      </c>
      <c r="C12" s="470" t="s">
        <v>216</v>
      </c>
      <c r="D12" s="470" t="s">
        <v>217</v>
      </c>
      <c r="E12" s="470" t="s">
        <v>218</v>
      </c>
      <c r="F12" s="470"/>
      <c r="G12" s="470"/>
      <c r="H12" s="470"/>
      <c r="I12" s="470" t="s">
        <v>219</v>
      </c>
    </row>
    <row r="13" spans="1:9">
      <c r="A13" s="470">
        <v>1</v>
      </c>
      <c r="B13" s="471" t="s">
        <v>220</v>
      </c>
      <c r="C13" s="470">
        <v>1</v>
      </c>
      <c r="D13" s="470"/>
      <c r="E13" s="470">
        <v>1</v>
      </c>
      <c r="F13" s="470"/>
      <c r="G13" s="470"/>
      <c r="H13" s="470"/>
      <c r="I13" s="470">
        <v>192000</v>
      </c>
    </row>
    <row r="14" spans="1:9" ht="27">
      <c r="A14" s="470">
        <v>2</v>
      </c>
      <c r="B14" s="472" t="s">
        <v>221</v>
      </c>
      <c r="C14" s="473" t="s">
        <v>222</v>
      </c>
      <c r="D14" s="470" t="s">
        <v>223</v>
      </c>
      <c r="E14" s="473">
        <v>2.17</v>
      </c>
      <c r="F14" s="473">
        <v>129012</v>
      </c>
      <c r="G14" s="473">
        <v>100250</v>
      </c>
      <c r="H14" s="473">
        <v>7732</v>
      </c>
      <c r="I14" s="473" t="s">
        <v>224</v>
      </c>
    </row>
    <row r="15" spans="1:9" ht="27">
      <c r="A15" s="470">
        <v>3</v>
      </c>
      <c r="B15" s="472" t="s">
        <v>225</v>
      </c>
      <c r="C15" s="473">
        <v>3</v>
      </c>
      <c r="D15" s="470" t="s">
        <v>226</v>
      </c>
      <c r="E15" s="473">
        <v>1.7</v>
      </c>
      <c r="F15" s="473"/>
      <c r="G15" s="473"/>
      <c r="H15" s="473">
        <v>3975</v>
      </c>
      <c r="I15" s="473" t="s">
        <v>227</v>
      </c>
    </row>
    <row r="16" spans="1:9">
      <c r="A16" s="470">
        <v>4</v>
      </c>
      <c r="B16" s="472" t="s">
        <v>228</v>
      </c>
      <c r="C16" s="473" t="s">
        <v>229</v>
      </c>
      <c r="D16" s="473"/>
      <c r="E16" s="473">
        <v>0.5</v>
      </c>
      <c r="F16" s="473"/>
      <c r="G16" s="473"/>
      <c r="H16" s="473"/>
      <c r="I16" s="473" t="s">
        <v>230</v>
      </c>
    </row>
    <row r="17" spans="1:11">
      <c r="A17" s="470">
        <v>5</v>
      </c>
      <c r="B17" s="472" t="s">
        <v>231</v>
      </c>
      <c r="C17" s="473">
        <v>1</v>
      </c>
      <c r="D17" s="473"/>
      <c r="E17" s="473">
        <v>0.5</v>
      </c>
      <c r="F17" s="473"/>
      <c r="G17" s="473"/>
      <c r="H17" s="473"/>
      <c r="I17" s="473">
        <v>136500</v>
      </c>
    </row>
    <row r="18" spans="1:11">
      <c r="A18" s="470">
        <v>6</v>
      </c>
      <c r="B18" s="472" t="s">
        <v>232</v>
      </c>
      <c r="C18" s="473">
        <v>1</v>
      </c>
      <c r="D18" s="473"/>
      <c r="E18" s="473">
        <v>1</v>
      </c>
      <c r="F18" s="473"/>
      <c r="G18" s="473"/>
      <c r="H18" s="473"/>
      <c r="I18" s="473">
        <v>104000</v>
      </c>
    </row>
    <row r="19" spans="1:11">
      <c r="A19" s="470">
        <v>7</v>
      </c>
      <c r="B19" s="472" t="s">
        <v>233</v>
      </c>
      <c r="C19" s="473">
        <v>1</v>
      </c>
      <c r="D19" s="473"/>
      <c r="E19" s="473">
        <v>1</v>
      </c>
      <c r="F19" s="473"/>
      <c r="G19" s="473"/>
      <c r="H19" s="473"/>
      <c r="I19" s="473">
        <v>127316</v>
      </c>
    </row>
    <row r="20" spans="1:11">
      <c r="A20" s="470">
        <v>8</v>
      </c>
      <c r="B20" s="472" t="s">
        <v>234</v>
      </c>
      <c r="C20" s="473">
        <v>1</v>
      </c>
      <c r="D20" s="473"/>
      <c r="E20" s="473">
        <v>1</v>
      </c>
      <c r="F20" s="473"/>
      <c r="G20" s="473"/>
      <c r="H20" s="473"/>
      <c r="I20" s="473">
        <v>95625</v>
      </c>
    </row>
    <row r="21" spans="1:11" ht="27">
      <c r="A21" s="470">
        <v>9</v>
      </c>
      <c r="B21" s="472" t="s">
        <v>235</v>
      </c>
      <c r="C21" s="473" t="s">
        <v>229</v>
      </c>
      <c r="D21" s="473"/>
      <c r="E21" s="473">
        <v>0.5</v>
      </c>
      <c r="F21" s="473"/>
      <c r="G21" s="473"/>
      <c r="H21" s="473"/>
      <c r="I21" s="473">
        <v>104000</v>
      </c>
    </row>
    <row r="22" spans="1:11">
      <c r="A22" s="470">
        <v>10</v>
      </c>
      <c r="B22" s="472" t="s">
        <v>236</v>
      </c>
      <c r="C22" s="473">
        <v>1</v>
      </c>
      <c r="D22" s="473"/>
      <c r="E22" s="473">
        <v>0.5</v>
      </c>
      <c r="F22" s="473"/>
      <c r="G22" s="473"/>
      <c r="H22" s="473"/>
      <c r="I22" s="473">
        <v>104000</v>
      </c>
    </row>
    <row r="23" spans="1:11">
      <c r="A23" s="470">
        <v>11</v>
      </c>
      <c r="B23" s="472" t="s">
        <v>237</v>
      </c>
      <c r="C23" s="473">
        <v>1</v>
      </c>
      <c r="D23" s="473"/>
      <c r="E23" s="473">
        <v>1</v>
      </c>
      <c r="F23" s="473"/>
      <c r="G23" s="473"/>
      <c r="H23" s="473"/>
      <c r="I23" s="473">
        <v>104000</v>
      </c>
    </row>
    <row r="24" spans="1:11" ht="27">
      <c r="A24" s="470">
        <v>12</v>
      </c>
      <c r="B24" s="472" t="s">
        <v>238</v>
      </c>
      <c r="C24" s="473">
        <v>1</v>
      </c>
      <c r="D24" s="473"/>
      <c r="E24" s="473">
        <v>0.5</v>
      </c>
      <c r="F24" s="473"/>
      <c r="G24" s="473"/>
      <c r="H24" s="473"/>
      <c r="I24" s="473">
        <v>104000</v>
      </c>
    </row>
    <row r="25" spans="1:11" ht="27">
      <c r="A25" s="470">
        <v>13</v>
      </c>
      <c r="B25" s="472" t="s">
        <v>239</v>
      </c>
      <c r="C25" s="473" t="s">
        <v>229</v>
      </c>
      <c r="D25" s="473"/>
      <c r="E25" s="473">
        <v>0.25</v>
      </c>
      <c r="F25" s="473"/>
      <c r="G25" s="473"/>
      <c r="H25" s="473"/>
      <c r="I25" s="473">
        <v>104000</v>
      </c>
    </row>
    <row r="26" spans="1:11">
      <c r="A26" s="473"/>
      <c r="B26" s="472" t="s">
        <v>240</v>
      </c>
      <c r="C26" s="473">
        <v>12</v>
      </c>
      <c r="D26" s="473"/>
      <c r="E26" s="473">
        <f>SUM(E13:E25)</f>
        <v>11.620000000000001</v>
      </c>
      <c r="F26" s="473"/>
      <c r="G26" s="473"/>
      <c r="H26" s="473"/>
      <c r="I26" s="473"/>
    </row>
    <row r="27" spans="1:11" ht="5.25" customHeight="1"/>
    <row r="28" spans="1:11" ht="15" customHeight="1">
      <c r="A28" s="306" t="s">
        <v>241</v>
      </c>
      <c r="B28" s="536" t="s">
        <v>242</v>
      </c>
      <c r="C28" s="536"/>
      <c r="D28" s="536"/>
      <c r="E28" s="536"/>
      <c r="F28" s="536"/>
      <c r="G28" s="536"/>
      <c r="H28" s="536"/>
      <c r="K28" s="308"/>
    </row>
    <row r="29" spans="1:11" ht="29.25" customHeight="1">
      <c r="A29" s="533" t="s">
        <v>243</v>
      </c>
      <c r="B29" s="533"/>
      <c r="C29" s="533"/>
      <c r="D29" s="533"/>
      <c r="E29" s="533"/>
      <c r="F29" s="533"/>
      <c r="G29" s="533"/>
      <c r="H29" s="533"/>
      <c r="I29" s="533"/>
    </row>
    <row r="30" spans="1:11" ht="15" customHeight="1">
      <c r="B30" s="309"/>
      <c r="I30" s="310"/>
    </row>
    <row r="31" spans="1:11" s="2" customFormat="1" ht="20.25">
      <c r="B31" s="532" t="s">
        <v>21</v>
      </c>
      <c r="C31" s="532"/>
      <c r="E31" s="81" t="s">
        <v>56</v>
      </c>
    </row>
  </sheetData>
  <mergeCells count="6">
    <mergeCell ref="B31:C31"/>
    <mergeCell ref="A29:I29"/>
    <mergeCell ref="A7:I7"/>
    <mergeCell ref="A8:I8"/>
    <mergeCell ref="B9:I9"/>
    <mergeCell ref="B28:H28"/>
  </mergeCells>
  <pageMargins left="0.31" right="0.2" top="0.3" bottom="0.27" header="0.2" footer="0.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29" sqref="B29"/>
    </sheetView>
  </sheetViews>
  <sheetFormatPr defaultRowHeight="15"/>
  <cols>
    <col min="1" max="1" width="4.85546875" customWidth="1"/>
    <col min="2" max="2" width="38.42578125" customWidth="1"/>
    <col min="3" max="3" width="18.28515625" customWidth="1"/>
    <col min="4" max="4" width="22" customWidth="1"/>
    <col min="5" max="5" width="13.7109375" customWidth="1"/>
  </cols>
  <sheetData>
    <row r="1" spans="1:8" s="2" customFormat="1" ht="16.5">
      <c r="D1" s="2" t="s">
        <v>263</v>
      </c>
      <c r="F1" s="206"/>
    </row>
    <row r="2" spans="1:8" s="35" customFormat="1" ht="16.5" customHeight="1">
      <c r="D2" s="228" t="s">
        <v>257</v>
      </c>
    </row>
    <row r="3" spans="1:8" s="35" customFormat="1" ht="16.5" customHeight="1">
      <c r="D3" s="39" t="s">
        <v>258</v>
      </c>
    </row>
    <row r="4" spans="1:8" s="35" customFormat="1" ht="16.5" customHeight="1">
      <c r="D4" s="39" t="s">
        <v>260</v>
      </c>
    </row>
    <row r="5" spans="1:8" s="35" customFormat="1" ht="16.5" customHeight="1">
      <c r="D5" s="39" t="s">
        <v>261</v>
      </c>
    </row>
    <row r="6" spans="1:8" ht="16.5">
      <c r="D6" s="510"/>
      <c r="E6" s="510"/>
    </row>
    <row r="7" spans="1:8" ht="15" customHeight="1">
      <c r="D7" s="509"/>
      <c r="E7" s="509"/>
    </row>
    <row r="8" spans="1:8" ht="17.25">
      <c r="A8" s="512" t="s">
        <v>31</v>
      </c>
      <c r="B8" s="512"/>
      <c r="C8" s="512"/>
      <c r="D8" s="512"/>
      <c r="E8" s="512"/>
    </row>
    <row r="9" spans="1:8" ht="16.5">
      <c r="A9" s="2"/>
      <c r="B9" s="2"/>
      <c r="C9" s="2"/>
      <c r="D9" s="2"/>
      <c r="E9" s="2"/>
    </row>
    <row r="10" spans="1:8" ht="20.25">
      <c r="A10" s="508" t="s">
        <v>0</v>
      </c>
      <c r="B10" s="508"/>
      <c r="C10" s="508"/>
      <c r="D10" s="508"/>
      <c r="E10" s="508"/>
    </row>
    <row r="11" spans="1:8" ht="16.5">
      <c r="A11" s="2"/>
      <c r="B11" s="2"/>
      <c r="C11" s="2"/>
      <c r="D11" s="2"/>
      <c r="E11" s="2"/>
    </row>
    <row r="12" spans="1:8" ht="17.25">
      <c r="A12" s="4" t="s">
        <v>1</v>
      </c>
      <c r="B12" s="3" t="s">
        <v>32</v>
      </c>
      <c r="C12" s="2"/>
      <c r="D12" s="2"/>
      <c r="E12" s="2"/>
    </row>
    <row r="13" spans="1:8" ht="17.25">
      <c r="A13" s="4" t="s">
        <v>3</v>
      </c>
      <c r="B13" s="3" t="s">
        <v>33</v>
      </c>
      <c r="C13" s="2"/>
      <c r="D13" s="2"/>
      <c r="E13" s="2"/>
    </row>
    <row r="14" spans="1:8" ht="17.25" thickBot="1">
      <c r="A14" s="2"/>
      <c r="B14" s="2"/>
      <c r="C14" s="2"/>
      <c r="D14" s="2"/>
      <c r="E14" s="2"/>
    </row>
    <row r="15" spans="1:8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42" t="s">
        <v>20</v>
      </c>
      <c r="F15" s="26"/>
      <c r="G15" s="26"/>
      <c r="H15" s="26"/>
    </row>
    <row r="16" spans="1:8" ht="17.25">
      <c r="A16" s="229">
        <v>1</v>
      </c>
      <c r="B16" s="325" t="s">
        <v>7</v>
      </c>
      <c r="C16" s="290">
        <v>1</v>
      </c>
      <c r="D16" s="290">
        <v>148000</v>
      </c>
      <c r="E16" s="291">
        <f>C16*D16</f>
        <v>148000</v>
      </c>
    </row>
    <row r="17" spans="1:5" ht="17.25">
      <c r="A17" s="230">
        <v>2</v>
      </c>
      <c r="B17" s="121" t="s">
        <v>8</v>
      </c>
      <c r="C17" s="8">
        <v>0.5</v>
      </c>
      <c r="D17" s="11">
        <v>116000</v>
      </c>
      <c r="E17" s="331">
        <f t="shared" ref="E17:E28" si="0">C17*D17</f>
        <v>58000</v>
      </c>
    </row>
    <row r="18" spans="1:5" ht="17.25">
      <c r="A18" s="230">
        <v>3</v>
      </c>
      <c r="B18" s="121" t="s">
        <v>9</v>
      </c>
      <c r="C18" s="8">
        <v>1</v>
      </c>
      <c r="D18" s="11">
        <v>120000</v>
      </c>
      <c r="E18" s="331">
        <f t="shared" si="0"/>
        <v>120000</v>
      </c>
    </row>
    <row r="19" spans="1:5" ht="17.25">
      <c r="A19" s="230">
        <v>4</v>
      </c>
      <c r="B19" s="121" t="s">
        <v>9</v>
      </c>
      <c r="C19" s="8">
        <v>0.25</v>
      </c>
      <c r="D19" s="11">
        <v>120000</v>
      </c>
      <c r="E19" s="331">
        <f t="shared" si="0"/>
        <v>30000</v>
      </c>
    </row>
    <row r="20" spans="1:5" ht="17.25">
      <c r="A20" s="230">
        <v>5</v>
      </c>
      <c r="B20" s="121" t="s">
        <v>10</v>
      </c>
      <c r="C20" s="8">
        <v>1.1000000000000001</v>
      </c>
      <c r="D20" s="11">
        <v>100000</v>
      </c>
      <c r="E20" s="331">
        <f t="shared" si="0"/>
        <v>110000.00000000001</v>
      </c>
    </row>
    <row r="21" spans="1:5" ht="17.25">
      <c r="A21" s="230">
        <v>6</v>
      </c>
      <c r="B21" s="121" t="s">
        <v>11</v>
      </c>
      <c r="C21" s="10">
        <v>0.25</v>
      </c>
      <c r="D21" s="11">
        <v>110000</v>
      </c>
      <c r="E21" s="331">
        <f t="shared" si="0"/>
        <v>27500</v>
      </c>
    </row>
    <row r="22" spans="1:5" ht="17.25">
      <c r="A22" s="230">
        <v>7</v>
      </c>
      <c r="B22" s="326" t="s">
        <v>12</v>
      </c>
      <c r="C22" s="11">
        <v>0.25</v>
      </c>
      <c r="D22" s="11">
        <v>110000</v>
      </c>
      <c r="E22" s="331">
        <f t="shared" si="0"/>
        <v>27500</v>
      </c>
    </row>
    <row r="23" spans="1:5" ht="17.25">
      <c r="A23" s="343">
        <v>8</v>
      </c>
      <c r="B23" s="121" t="s">
        <v>13</v>
      </c>
      <c r="C23" s="8">
        <v>0.5</v>
      </c>
      <c r="D23" s="11">
        <v>104000</v>
      </c>
      <c r="E23" s="331">
        <f t="shared" si="0"/>
        <v>52000</v>
      </c>
    </row>
    <row r="24" spans="1:5" ht="17.25">
      <c r="A24" s="230">
        <v>9</v>
      </c>
      <c r="B24" s="121" t="s">
        <v>14</v>
      </c>
      <c r="C24" s="10">
        <v>1</v>
      </c>
      <c r="D24" s="11">
        <v>100000</v>
      </c>
      <c r="E24" s="331">
        <f t="shared" si="0"/>
        <v>100000</v>
      </c>
    </row>
    <row r="25" spans="1:5" ht="17.25">
      <c r="A25" s="230">
        <v>10</v>
      </c>
      <c r="B25" s="327" t="s">
        <v>15</v>
      </c>
      <c r="C25" s="8">
        <v>0.5</v>
      </c>
      <c r="D25" s="11">
        <v>104000</v>
      </c>
      <c r="E25" s="331">
        <f t="shared" si="0"/>
        <v>52000</v>
      </c>
    </row>
    <row r="26" spans="1:5" ht="17.25">
      <c r="A26" s="230">
        <v>11</v>
      </c>
      <c r="B26" s="327" t="s">
        <v>16</v>
      </c>
      <c r="C26" s="8">
        <v>0.25</v>
      </c>
      <c r="D26" s="11">
        <v>104000</v>
      </c>
      <c r="E26" s="331">
        <f t="shared" si="0"/>
        <v>26000</v>
      </c>
    </row>
    <row r="27" spans="1:5" ht="17.25">
      <c r="A27" s="230">
        <v>12</v>
      </c>
      <c r="B27" s="327" t="s">
        <v>17</v>
      </c>
      <c r="C27" s="8">
        <v>0.5</v>
      </c>
      <c r="D27" s="11">
        <v>104000</v>
      </c>
      <c r="E27" s="331">
        <f t="shared" si="0"/>
        <v>52000</v>
      </c>
    </row>
    <row r="28" spans="1:5" ht="18" thickBot="1">
      <c r="A28" s="344">
        <v>13</v>
      </c>
      <c r="B28" s="345" t="s">
        <v>29</v>
      </c>
      <c r="C28" s="190">
        <v>0.25</v>
      </c>
      <c r="D28" s="190">
        <v>104000</v>
      </c>
      <c r="E28" s="348">
        <f t="shared" si="0"/>
        <v>26000</v>
      </c>
    </row>
    <row r="29" spans="1:5" ht="22.5" customHeight="1" thickBot="1">
      <c r="A29" s="59"/>
      <c r="B29" s="48" t="s">
        <v>20</v>
      </c>
      <c r="C29" s="49">
        <f>SUM(C16:C28)</f>
        <v>7.35</v>
      </c>
      <c r="D29" s="49"/>
      <c r="E29" s="351">
        <f>SUM(E16:E28)</f>
        <v>829000</v>
      </c>
    </row>
    <row r="30" spans="1:5" ht="16.5">
      <c r="A30" s="18"/>
      <c r="B30" s="18"/>
      <c r="C30" s="18"/>
      <c r="D30" s="18"/>
    </row>
    <row r="31" spans="1:5" ht="16.5">
      <c r="A31" s="18"/>
      <c r="B31" s="18"/>
      <c r="C31" s="18"/>
      <c r="D31" s="18"/>
    </row>
    <row r="32" spans="1:5" ht="20.25">
      <c r="A32" s="505" t="s">
        <v>21</v>
      </c>
      <c r="B32" s="505"/>
      <c r="C32" s="81"/>
      <c r="D32" s="311" t="s">
        <v>42</v>
      </c>
      <c r="E32" s="2"/>
    </row>
    <row r="33" spans="1:4" ht="16.5">
      <c r="A33" s="18"/>
      <c r="B33" s="17"/>
      <c r="C33" s="17"/>
      <c r="D33" s="18"/>
    </row>
    <row r="34" spans="1:4">
      <c r="A34" s="19"/>
      <c r="B34" s="19"/>
      <c r="C34" s="19"/>
      <c r="D34" s="19"/>
    </row>
    <row r="35" spans="1:4">
      <c r="A35" s="33"/>
      <c r="B35" s="34"/>
      <c r="C35" s="33"/>
      <c r="D35" s="33"/>
    </row>
  </sheetData>
  <mergeCells count="5">
    <mergeCell ref="A32:B32"/>
    <mergeCell ref="D7:E7"/>
    <mergeCell ref="D6:E6"/>
    <mergeCell ref="A8:E8"/>
    <mergeCell ref="A10:E10"/>
  </mergeCells>
  <pageMargins left="0.31" right="0.26" top="0.38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40" sqref="A40:XFD40"/>
    </sheetView>
  </sheetViews>
  <sheetFormatPr defaultRowHeight="15"/>
  <cols>
    <col min="1" max="1" width="6.28515625" customWidth="1"/>
    <col min="2" max="2" width="37.140625" customWidth="1"/>
    <col min="3" max="3" width="17" customWidth="1"/>
    <col min="4" max="4" width="18.140625" customWidth="1"/>
    <col min="5" max="5" width="17.140625" customWidth="1"/>
  </cols>
  <sheetData>
    <row r="1" spans="1:9" s="2" customFormat="1" ht="16.5">
      <c r="D1" s="2" t="s">
        <v>314</v>
      </c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 ht="12" customHeight="1">
      <c r="B6" s="142"/>
      <c r="D6" s="510"/>
      <c r="E6" s="510"/>
    </row>
    <row r="7" spans="1:9" ht="9" customHeight="1">
      <c r="D7" s="509"/>
      <c r="E7" s="509"/>
      <c r="I7" s="142"/>
    </row>
    <row r="8" spans="1:9" ht="17.25">
      <c r="A8" s="525" t="s">
        <v>315</v>
      </c>
      <c r="B8" s="525"/>
      <c r="C8" s="525"/>
      <c r="D8" s="525"/>
      <c r="E8" s="525"/>
    </row>
    <row r="9" spans="1:9" ht="17.25">
      <c r="A9" s="474"/>
      <c r="B9" s="39"/>
    </row>
    <row r="10" spans="1:9" ht="20.25">
      <c r="A10" s="513" t="s">
        <v>142</v>
      </c>
      <c r="B10" s="513"/>
      <c r="C10" s="513"/>
      <c r="D10" s="513"/>
      <c r="E10" s="513"/>
    </row>
    <row r="11" spans="1:9" ht="18.75">
      <c r="A11" s="143"/>
      <c r="B11" s="2"/>
    </row>
    <row r="12" spans="1:9" ht="17.25">
      <c r="B12" s="237" t="s">
        <v>83</v>
      </c>
    </row>
    <row r="13" spans="1:9" ht="17.25">
      <c r="B13" s="237" t="s">
        <v>84</v>
      </c>
    </row>
    <row r="14" spans="1:9" ht="17.25" thickBot="1">
      <c r="A14" s="144"/>
      <c r="B14" s="2"/>
    </row>
    <row r="15" spans="1:9" s="2" customFormat="1" ht="48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91" t="s">
        <v>20</v>
      </c>
    </row>
    <row r="16" spans="1:9" ht="17.25">
      <c r="A16" s="407">
        <v>1</v>
      </c>
      <c r="B16" s="475" t="s">
        <v>7</v>
      </c>
      <c r="C16" s="367">
        <v>1</v>
      </c>
      <c r="D16" s="367">
        <v>250000</v>
      </c>
      <c r="E16" s="431">
        <v>250000</v>
      </c>
    </row>
    <row r="17" spans="1:5" ht="22.5" customHeight="1">
      <c r="A17" s="407">
        <v>2</v>
      </c>
      <c r="B17" s="475" t="s">
        <v>12</v>
      </c>
      <c r="C17" s="367">
        <v>1.25</v>
      </c>
      <c r="D17" s="367">
        <v>110000</v>
      </c>
      <c r="E17" s="431">
        <v>137500</v>
      </c>
    </row>
    <row r="18" spans="1:5" ht="15.75" customHeight="1">
      <c r="A18" s="407">
        <v>3</v>
      </c>
      <c r="B18" s="475" t="s">
        <v>9</v>
      </c>
      <c r="C18" s="367">
        <v>6.72</v>
      </c>
      <c r="D18" s="367">
        <v>120000</v>
      </c>
      <c r="E18" s="431">
        <v>806400</v>
      </c>
    </row>
    <row r="19" spans="1:5" ht="24" customHeight="1">
      <c r="A19" s="407">
        <v>4</v>
      </c>
      <c r="B19" s="475" t="s">
        <v>86</v>
      </c>
      <c r="C19" s="367">
        <v>4</v>
      </c>
      <c r="D19" s="367">
        <v>100000</v>
      </c>
      <c r="E19" s="431">
        <v>400000</v>
      </c>
    </row>
    <row r="20" spans="1:5" ht="21" customHeight="1">
      <c r="A20" s="407">
        <v>5</v>
      </c>
      <c r="B20" s="475" t="s">
        <v>86</v>
      </c>
      <c r="C20" s="367">
        <v>2</v>
      </c>
      <c r="D20" s="367">
        <v>104000</v>
      </c>
      <c r="E20" s="431">
        <v>208000</v>
      </c>
    </row>
    <row r="21" spans="1:5" ht="21.75" customHeight="1">
      <c r="A21" s="407">
        <v>6</v>
      </c>
      <c r="B21" s="475" t="s">
        <v>46</v>
      </c>
      <c r="C21" s="367">
        <v>1.5</v>
      </c>
      <c r="D21" s="367">
        <v>110000</v>
      </c>
      <c r="E21" s="431">
        <v>165000</v>
      </c>
    </row>
    <row r="22" spans="1:5" ht="18.75" customHeight="1">
      <c r="A22" s="407">
        <v>7</v>
      </c>
      <c r="B22" s="475" t="s">
        <v>16</v>
      </c>
      <c r="C22" s="367">
        <v>1</v>
      </c>
      <c r="D22" s="367">
        <v>100000</v>
      </c>
      <c r="E22" s="431">
        <v>100000</v>
      </c>
    </row>
    <row r="23" spans="1:5" ht="22.5" customHeight="1">
      <c r="A23" s="407">
        <v>8</v>
      </c>
      <c r="B23" s="475" t="s">
        <v>72</v>
      </c>
      <c r="C23" s="367">
        <v>0.5</v>
      </c>
      <c r="D23" s="367">
        <v>104000</v>
      </c>
      <c r="E23" s="431">
        <v>52000</v>
      </c>
    </row>
    <row r="24" spans="1:5" ht="21.75" customHeight="1">
      <c r="A24" s="407">
        <v>9</v>
      </c>
      <c r="B24" s="475" t="s">
        <v>14</v>
      </c>
      <c r="C24" s="367">
        <v>2</v>
      </c>
      <c r="D24" s="367">
        <v>100000</v>
      </c>
      <c r="E24" s="431">
        <v>200000</v>
      </c>
    </row>
    <row r="25" spans="1:5" ht="24" customHeight="1">
      <c r="A25" s="407">
        <v>10</v>
      </c>
      <c r="B25" s="475" t="s">
        <v>87</v>
      </c>
      <c r="C25" s="367">
        <v>1.5</v>
      </c>
      <c r="D25" s="367">
        <v>104000</v>
      </c>
      <c r="E25" s="431">
        <v>156000</v>
      </c>
    </row>
    <row r="26" spans="1:5" ht="21.75" customHeight="1">
      <c r="A26" s="407">
        <v>11</v>
      </c>
      <c r="B26" s="475" t="s">
        <v>19</v>
      </c>
      <c r="C26" s="367">
        <v>1</v>
      </c>
      <c r="D26" s="367">
        <v>100000</v>
      </c>
      <c r="E26" s="431">
        <v>100000</v>
      </c>
    </row>
    <row r="27" spans="1:5" ht="17.25" customHeight="1">
      <c r="A27" s="407">
        <v>12</v>
      </c>
      <c r="B27" s="475" t="s">
        <v>19</v>
      </c>
      <c r="C27" s="367">
        <v>1</v>
      </c>
      <c r="D27" s="367">
        <v>104000</v>
      </c>
      <c r="E27" s="431">
        <v>104000</v>
      </c>
    </row>
    <row r="28" spans="1:5" ht="18.75" customHeight="1">
      <c r="A28" s="407">
        <v>13</v>
      </c>
      <c r="B28" s="475" t="s">
        <v>88</v>
      </c>
      <c r="C28" s="367">
        <v>0.75</v>
      </c>
      <c r="D28" s="367">
        <v>100000</v>
      </c>
      <c r="E28" s="431">
        <v>75000</v>
      </c>
    </row>
    <row r="29" spans="1:5" ht="18.75" customHeight="1">
      <c r="A29" s="407">
        <v>14</v>
      </c>
      <c r="B29" s="475" t="s">
        <v>88</v>
      </c>
      <c r="C29" s="367">
        <v>0.75</v>
      </c>
      <c r="D29" s="367">
        <v>104000</v>
      </c>
      <c r="E29" s="431">
        <v>78000</v>
      </c>
    </row>
    <row r="30" spans="1:5" ht="23.25" customHeight="1">
      <c r="A30" s="407">
        <v>15</v>
      </c>
      <c r="B30" s="475" t="s">
        <v>29</v>
      </c>
      <c r="C30" s="367">
        <v>1</v>
      </c>
      <c r="D30" s="367">
        <v>104000</v>
      </c>
      <c r="E30" s="431">
        <v>104000</v>
      </c>
    </row>
    <row r="31" spans="1:5" ht="17.25" customHeight="1">
      <c r="A31" s="407">
        <v>16</v>
      </c>
      <c r="B31" s="475" t="s">
        <v>8</v>
      </c>
      <c r="C31" s="367">
        <v>1</v>
      </c>
      <c r="D31" s="367">
        <v>152000</v>
      </c>
      <c r="E31" s="431">
        <v>152000</v>
      </c>
    </row>
    <row r="32" spans="1:5" ht="27.75" customHeight="1">
      <c r="A32" s="407">
        <v>17</v>
      </c>
      <c r="B32" s="475" t="s">
        <v>89</v>
      </c>
      <c r="C32" s="367">
        <v>1.1200000000000001</v>
      </c>
      <c r="D32" s="367">
        <v>120000</v>
      </c>
      <c r="E32" s="431">
        <v>134400</v>
      </c>
    </row>
    <row r="33" spans="1:6" ht="33.75" customHeight="1">
      <c r="A33" s="407">
        <v>18</v>
      </c>
      <c r="B33" s="475" t="s">
        <v>90</v>
      </c>
      <c r="C33" s="367">
        <v>1</v>
      </c>
      <c r="D33" s="367">
        <v>104000</v>
      </c>
      <c r="E33" s="431">
        <v>104000</v>
      </c>
    </row>
    <row r="34" spans="1:6" ht="17.25" customHeight="1">
      <c r="A34" s="407">
        <v>19</v>
      </c>
      <c r="B34" s="475" t="s">
        <v>91</v>
      </c>
      <c r="C34" s="367">
        <v>0.56000000000000005</v>
      </c>
      <c r="D34" s="367">
        <v>120000</v>
      </c>
      <c r="E34" s="431">
        <v>67200</v>
      </c>
    </row>
    <row r="35" spans="1:6" ht="24.75" customHeight="1">
      <c r="A35" s="407">
        <v>20</v>
      </c>
      <c r="B35" s="475" t="s">
        <v>92</v>
      </c>
      <c r="C35" s="367">
        <v>0.5</v>
      </c>
      <c r="D35" s="367">
        <v>104000</v>
      </c>
      <c r="E35" s="431">
        <v>52000</v>
      </c>
    </row>
    <row r="36" spans="1:6" ht="25.5" customHeight="1" thickBot="1">
      <c r="A36" s="439">
        <v>21</v>
      </c>
      <c r="B36" s="476" t="s">
        <v>93</v>
      </c>
      <c r="C36" s="370">
        <v>1.1200000000000001</v>
      </c>
      <c r="D36" s="370">
        <v>120000</v>
      </c>
      <c r="E36" s="432">
        <v>134400</v>
      </c>
    </row>
    <row r="37" spans="1:6" ht="18" thickBot="1">
      <c r="A37" s="238"/>
      <c r="B37" s="105" t="s">
        <v>20</v>
      </c>
      <c r="C37" s="273">
        <v>31.27</v>
      </c>
      <c r="D37" s="273"/>
      <c r="E37" s="477">
        <f>SUM(E16:E36)</f>
        <v>3579900</v>
      </c>
    </row>
    <row r="38" spans="1:6" ht="15.75">
      <c r="A38" s="144"/>
    </row>
    <row r="39" spans="1:6" ht="18.75">
      <c r="A39" s="143"/>
    </row>
    <row r="40" spans="1:6" ht="20.25">
      <c r="A40" s="505" t="s">
        <v>21</v>
      </c>
      <c r="B40" s="505"/>
      <c r="C40" s="81"/>
      <c r="D40" s="311" t="s">
        <v>42</v>
      </c>
      <c r="E40" s="2"/>
    </row>
    <row r="41" spans="1:6" ht="18.75">
      <c r="A41" s="143"/>
      <c r="F41" s="143"/>
    </row>
    <row r="42" spans="1:6" ht="16.5">
      <c r="B42" s="17"/>
      <c r="C42" s="17"/>
      <c r="D42" s="18"/>
    </row>
  </sheetData>
  <mergeCells count="5">
    <mergeCell ref="D6:E6"/>
    <mergeCell ref="D7:E7"/>
    <mergeCell ref="A40:B40"/>
    <mergeCell ref="A8:E8"/>
    <mergeCell ref="A10:E10"/>
  </mergeCells>
  <pageMargins left="0.43" right="0.28000000000000003" top="0.42" bottom="0.36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sqref="A1:XFD5"/>
    </sheetView>
  </sheetViews>
  <sheetFormatPr defaultRowHeight="15"/>
  <cols>
    <col min="1" max="1" width="6.140625" customWidth="1"/>
    <col min="2" max="2" width="37.140625" customWidth="1"/>
    <col min="3" max="3" width="18.42578125" customWidth="1"/>
    <col min="4" max="4" width="19.5703125" customWidth="1"/>
    <col min="5" max="5" width="16" customWidth="1"/>
  </cols>
  <sheetData>
    <row r="1" spans="1:5" s="2" customFormat="1" ht="16.5">
      <c r="D1" s="2" t="s">
        <v>316</v>
      </c>
    </row>
    <row r="2" spans="1:5" s="35" customFormat="1" ht="16.5" customHeight="1">
      <c r="D2" s="228" t="s">
        <v>257</v>
      </c>
    </row>
    <row r="3" spans="1:5" s="35" customFormat="1" ht="16.5" customHeight="1">
      <c r="D3" s="39" t="s">
        <v>258</v>
      </c>
    </row>
    <row r="4" spans="1:5" s="35" customFormat="1" ht="16.5" customHeight="1">
      <c r="D4" s="39" t="s">
        <v>260</v>
      </c>
    </row>
    <row r="5" spans="1:5" s="35" customFormat="1" ht="16.5" customHeight="1">
      <c r="D5" s="39" t="s">
        <v>261</v>
      </c>
    </row>
    <row r="6" spans="1:5" s="35" customFormat="1" ht="13.5" customHeight="1">
      <c r="C6" s="228"/>
      <c r="D6" s="31"/>
      <c r="E6" s="31"/>
    </row>
    <row r="7" spans="1:5" s="35" customFormat="1" ht="16.5" customHeight="1">
      <c r="C7" s="39"/>
      <c r="D7" s="509"/>
      <c r="E7" s="509"/>
    </row>
    <row r="8" spans="1:5" ht="17.25">
      <c r="A8" s="512" t="s">
        <v>162</v>
      </c>
      <c r="B8" s="512"/>
      <c r="C8" s="512"/>
      <c r="D8" s="512"/>
      <c r="E8" s="512"/>
    </row>
    <row r="10" spans="1:5" s="2" customFormat="1" ht="23.25" customHeight="1">
      <c r="A10" s="508" t="s">
        <v>0</v>
      </c>
      <c r="B10" s="508"/>
      <c r="C10" s="508"/>
      <c r="D10" s="508"/>
      <c r="E10" s="508"/>
    </row>
    <row r="11" spans="1:5" s="3" customFormat="1" ht="12.75" customHeight="1"/>
    <row r="12" spans="1:5" s="3" customFormat="1" ht="19.149999999999999" customHeight="1">
      <c r="B12" s="3" t="s">
        <v>163</v>
      </c>
    </row>
    <row r="13" spans="1:5" s="3" customFormat="1" ht="16.5" customHeight="1">
      <c r="B13" s="3" t="s">
        <v>38</v>
      </c>
    </row>
    <row r="14" spans="1:5" ht="15.75" thickBot="1"/>
    <row r="15" spans="1:5" s="2" customFormat="1" ht="48.75" customHeight="1" thickBot="1">
      <c r="A15" s="88" t="s">
        <v>5</v>
      </c>
      <c r="B15" s="89" t="s">
        <v>6</v>
      </c>
      <c r="C15" s="90" t="s">
        <v>24</v>
      </c>
      <c r="D15" s="90" t="s">
        <v>25</v>
      </c>
      <c r="E15" s="91" t="s">
        <v>20</v>
      </c>
    </row>
    <row r="16" spans="1:5" ht="18.95" customHeight="1">
      <c r="A16" s="93">
        <v>1</v>
      </c>
      <c r="B16" s="241" t="s">
        <v>7</v>
      </c>
      <c r="C16" s="43">
        <v>1</v>
      </c>
      <c r="D16" s="52">
        <v>135000</v>
      </c>
      <c r="E16" s="291">
        <f>C16*D16</f>
        <v>135000</v>
      </c>
    </row>
    <row r="17" spans="1:13" ht="18.95" customHeight="1">
      <c r="A17" s="67">
        <v>2</v>
      </c>
      <c r="B17" s="242" t="s">
        <v>152</v>
      </c>
      <c r="C17" s="11">
        <v>21.071999999999999</v>
      </c>
      <c r="D17" s="53">
        <v>105000</v>
      </c>
      <c r="E17" s="331">
        <f t="shared" ref="E17:E19" si="0">C17*D17</f>
        <v>2212560</v>
      </c>
    </row>
    <row r="18" spans="1:13" ht="18.95" customHeight="1">
      <c r="A18" s="67">
        <v>3</v>
      </c>
      <c r="B18" s="242" t="s">
        <v>16</v>
      </c>
      <c r="C18" s="11">
        <v>1</v>
      </c>
      <c r="D18" s="53">
        <v>100000</v>
      </c>
      <c r="E18" s="331">
        <f t="shared" si="0"/>
        <v>100000</v>
      </c>
    </row>
    <row r="19" spans="1:13" ht="18.95" customHeight="1" thickBot="1">
      <c r="A19" s="101">
        <v>4</v>
      </c>
      <c r="B19" s="412" t="s">
        <v>279</v>
      </c>
      <c r="C19" s="190">
        <v>1</v>
      </c>
      <c r="D19" s="236">
        <v>100000</v>
      </c>
      <c r="E19" s="348">
        <f t="shared" si="0"/>
        <v>100000</v>
      </c>
      <c r="J19" s="33"/>
      <c r="K19" s="33"/>
      <c r="L19" s="33"/>
      <c r="M19" s="33"/>
    </row>
    <row r="20" spans="1:13" ht="24.95" customHeight="1" thickBot="1">
      <c r="A20" s="59"/>
      <c r="B20" s="48" t="s">
        <v>20</v>
      </c>
      <c r="C20" s="478">
        <f>SUM(C16:C19)</f>
        <v>24.071999999999999</v>
      </c>
      <c r="D20" s="405"/>
      <c r="E20" s="349">
        <f>SUM(E16:E19)</f>
        <v>2547560</v>
      </c>
      <c r="J20" s="33"/>
      <c r="K20" s="33"/>
      <c r="L20" s="33"/>
      <c r="M20" s="33"/>
    </row>
    <row r="21" spans="1:13">
      <c r="A21" s="33"/>
      <c r="B21" s="33"/>
      <c r="C21" s="33"/>
      <c r="D21" s="33"/>
      <c r="E21" s="33"/>
      <c r="J21" s="33"/>
      <c r="K21" s="33"/>
    </row>
    <row r="22" spans="1:13">
      <c r="A22" s="33"/>
      <c r="B22" s="33"/>
      <c r="C22" s="33"/>
      <c r="D22" s="33"/>
      <c r="E22" s="33"/>
      <c r="K22" s="33"/>
    </row>
    <row r="23" spans="1:13" ht="20.25">
      <c r="A23" s="505" t="s">
        <v>21</v>
      </c>
      <c r="B23" s="505"/>
      <c r="C23" s="81"/>
      <c r="D23" s="311" t="s">
        <v>42</v>
      </c>
      <c r="E23" s="2"/>
    </row>
    <row r="24" spans="1:13" s="35" customFormat="1" ht="20.25">
      <c r="A24" s="82"/>
      <c r="B24" s="37"/>
      <c r="C24" s="515"/>
      <c r="D24" s="515"/>
      <c r="E24" s="82"/>
      <c r="K24" s="82"/>
    </row>
    <row r="25" spans="1:13" s="2" customFormat="1" ht="20.25">
      <c r="A25" s="81"/>
      <c r="B25" s="39"/>
      <c r="C25" s="81"/>
      <c r="D25" s="81"/>
      <c r="E25" s="106"/>
    </row>
    <row r="26" spans="1:13">
      <c r="A26" s="33"/>
      <c r="D26" s="33"/>
    </row>
    <row r="27" spans="1:13">
      <c r="A27" s="33"/>
    </row>
    <row r="28" spans="1:13">
      <c r="A28" s="33"/>
    </row>
    <row r="29" spans="1:13">
      <c r="A29" s="33"/>
    </row>
    <row r="45" spans="1:4" ht="17.25">
      <c r="C45" s="226"/>
    </row>
    <row r="46" spans="1:4" ht="18.75">
      <c r="A46" s="23"/>
      <c r="B46" s="23"/>
      <c r="C46" s="240"/>
      <c r="D46" s="23"/>
    </row>
    <row r="47" spans="1:4" ht="16.5">
      <c r="A47" s="35"/>
      <c r="B47" s="35"/>
      <c r="C47" s="228"/>
      <c r="D47" s="35"/>
    </row>
    <row r="48" spans="1:4" ht="16.5">
      <c r="A48" s="35"/>
      <c r="B48" s="35"/>
      <c r="C48" s="39"/>
      <c r="D48" s="35"/>
    </row>
    <row r="49" spans="1:5" ht="16.5">
      <c r="A49" s="35"/>
      <c r="B49" s="35"/>
      <c r="C49" s="39"/>
      <c r="D49" s="35"/>
    </row>
    <row r="50" spans="1:5" ht="16.5">
      <c r="A50" s="35"/>
      <c r="B50" s="35"/>
      <c r="C50" s="39"/>
      <c r="D50" s="35"/>
    </row>
    <row r="51" spans="1:5">
      <c r="A51" s="23"/>
      <c r="B51" s="23"/>
      <c r="C51" s="23"/>
      <c r="D51" s="23"/>
    </row>
    <row r="52" spans="1:5">
      <c r="A52" s="23"/>
      <c r="B52" s="23"/>
      <c r="C52" s="23"/>
      <c r="D52" s="23"/>
    </row>
    <row r="53" spans="1:5" ht="20.25">
      <c r="A53" s="508"/>
      <c r="B53" s="508"/>
      <c r="C53" s="508"/>
      <c r="D53" s="508"/>
    </row>
    <row r="55" spans="1:5" ht="22.5">
      <c r="A55" s="520"/>
      <c r="B55" s="520"/>
      <c r="C55" s="520"/>
      <c r="D55" s="520"/>
    </row>
    <row r="56" spans="1:5" ht="17.25">
      <c r="A56" s="3"/>
      <c r="B56" s="3"/>
      <c r="C56" s="3"/>
      <c r="D56" s="3"/>
    </row>
    <row r="57" spans="1:5" ht="17.25">
      <c r="A57" s="3"/>
      <c r="B57" s="3"/>
      <c r="C57" s="3"/>
      <c r="D57" s="3"/>
    </row>
    <row r="58" spans="1:5" ht="17.25">
      <c r="A58" s="3"/>
      <c r="B58" s="3"/>
      <c r="C58" s="3"/>
      <c r="D58" s="3"/>
    </row>
    <row r="59" spans="1:5">
      <c r="A59" s="33"/>
      <c r="B59" s="33"/>
      <c r="C59" s="33"/>
      <c r="D59" s="33"/>
      <c r="E59" s="33"/>
    </row>
    <row r="60" spans="1:5" ht="18.75">
      <c r="A60" s="233"/>
      <c r="B60" s="233"/>
      <c r="C60" s="233"/>
      <c r="D60" s="233"/>
      <c r="E60" s="33"/>
    </row>
    <row r="61" spans="1:5" ht="17.25">
      <c r="A61" s="14"/>
      <c r="B61" s="211"/>
      <c r="C61" s="210"/>
      <c r="D61" s="210"/>
      <c r="E61" s="33"/>
    </row>
    <row r="62" spans="1:5" ht="17.25">
      <c r="A62" s="14"/>
      <c r="B62" s="211"/>
      <c r="C62" s="210"/>
      <c r="D62" s="210"/>
      <c r="E62" s="33"/>
    </row>
    <row r="63" spans="1:5" ht="17.25">
      <c r="A63" s="14"/>
      <c r="B63" s="211"/>
      <c r="C63" s="210"/>
      <c r="D63" s="210"/>
      <c r="E63" s="33"/>
    </row>
    <row r="64" spans="1:5" ht="17.25">
      <c r="A64" s="14"/>
      <c r="B64" s="211"/>
      <c r="C64" s="210"/>
      <c r="D64" s="210"/>
      <c r="E64" s="33"/>
    </row>
    <row r="65" spans="1:5" ht="17.25">
      <c r="A65" s="14"/>
      <c r="B65" s="211"/>
      <c r="C65" s="210"/>
      <c r="D65" s="210"/>
      <c r="E65" s="33"/>
    </row>
    <row r="66" spans="1:5" ht="17.25">
      <c r="A66" s="14"/>
      <c r="B66" s="211"/>
      <c r="C66" s="210"/>
      <c r="D66" s="210"/>
      <c r="E66" s="33"/>
    </row>
    <row r="67" spans="1:5" ht="17.25">
      <c r="A67" s="14"/>
      <c r="B67" s="211"/>
      <c r="C67" s="210"/>
      <c r="D67" s="210"/>
      <c r="E67" s="33"/>
    </row>
    <row r="68" spans="1:5" ht="17.25">
      <c r="A68" s="211"/>
      <c r="B68" s="234"/>
      <c r="C68" s="244"/>
      <c r="D68" s="210"/>
      <c r="E68" s="33"/>
    </row>
    <row r="69" spans="1:5">
      <c r="A69" s="33"/>
      <c r="B69" s="33"/>
      <c r="C69" s="33"/>
      <c r="D69" s="33"/>
      <c r="E69" s="33"/>
    </row>
    <row r="70" spans="1:5">
      <c r="A70" s="33"/>
      <c r="B70" s="33"/>
      <c r="C70" s="33"/>
      <c r="D70" s="33"/>
      <c r="E70" s="33"/>
    </row>
    <row r="71" spans="1:5" ht="20.25">
      <c r="A71" s="82"/>
      <c r="B71" s="235"/>
      <c r="C71" s="521"/>
      <c r="D71" s="521"/>
      <c r="E71" s="33"/>
    </row>
    <row r="72" spans="1:5">
      <c r="A72" s="33"/>
      <c r="C72" s="33"/>
      <c r="D72" s="33"/>
    </row>
    <row r="73" spans="1:5">
      <c r="A73" s="33"/>
      <c r="D73" s="33"/>
    </row>
    <row r="74" spans="1:5">
      <c r="A74" s="33"/>
    </row>
    <row r="75" spans="1:5">
      <c r="A75" s="33"/>
    </row>
    <row r="76" spans="1:5">
      <c r="A76" s="33"/>
    </row>
  </sheetData>
  <mergeCells count="8">
    <mergeCell ref="C71:D71"/>
    <mergeCell ref="D7:E7"/>
    <mergeCell ref="C24:D24"/>
    <mergeCell ref="A53:D53"/>
    <mergeCell ref="A55:D55"/>
    <mergeCell ref="A8:E8"/>
    <mergeCell ref="A10:E10"/>
    <mergeCell ref="A23:B23"/>
  </mergeCells>
  <pageMargins left="0.35" right="0.21" top="0.38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0" sqref="A10:XFD10"/>
    </sheetView>
  </sheetViews>
  <sheetFormatPr defaultRowHeight="15"/>
  <cols>
    <col min="1" max="1" width="7.28515625" customWidth="1"/>
    <col min="4" max="4" width="18" customWidth="1"/>
    <col min="5" max="5" width="10" customWidth="1"/>
    <col min="6" max="6" width="4.85546875" customWidth="1"/>
    <col min="9" max="9" width="0.140625" customWidth="1"/>
    <col min="12" max="12" width="2.42578125" customWidth="1"/>
  </cols>
  <sheetData>
    <row r="1" spans="1:12" s="2" customFormat="1" ht="16.5">
      <c r="G1" s="2" t="s">
        <v>320</v>
      </c>
    </row>
    <row r="2" spans="1:12" s="35" customFormat="1" ht="16.5" customHeight="1">
      <c r="G2" s="228" t="s">
        <v>257</v>
      </c>
    </row>
    <row r="3" spans="1:12" s="35" customFormat="1" ht="16.5" customHeight="1">
      <c r="G3" s="39" t="s">
        <v>258</v>
      </c>
    </row>
    <row r="4" spans="1:12" s="35" customFormat="1" ht="16.5" customHeight="1">
      <c r="G4" s="39" t="s">
        <v>260</v>
      </c>
    </row>
    <row r="5" spans="1:12" s="35" customFormat="1" ht="16.5" customHeight="1">
      <c r="G5" s="39" t="s">
        <v>261</v>
      </c>
    </row>
    <row r="6" spans="1:12" ht="11.25" customHeight="1">
      <c r="A6" s="214"/>
      <c r="H6" s="31"/>
      <c r="I6" s="31"/>
    </row>
    <row r="7" spans="1:12" ht="6.75" customHeight="1">
      <c r="A7" s="214"/>
      <c r="C7" s="216"/>
      <c r="H7" s="509"/>
      <c r="I7" s="509"/>
      <c r="J7" s="509"/>
      <c r="K7" s="509"/>
    </row>
    <row r="8" spans="1:12" ht="25.5" customHeight="1">
      <c r="A8" s="512" t="s">
        <v>319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</row>
    <row r="9" spans="1:12" ht="10.5" customHeight="1">
      <c r="A9" s="214"/>
      <c r="B9" s="479"/>
      <c r="C9" s="479"/>
      <c r="D9" s="479"/>
      <c r="E9" s="479"/>
      <c r="F9" s="479"/>
      <c r="G9" s="479"/>
      <c r="H9" s="479"/>
      <c r="I9" s="479"/>
      <c r="J9" s="479"/>
      <c r="K9" s="312"/>
    </row>
    <row r="10" spans="1:12" ht="15" customHeight="1">
      <c r="A10" s="513" t="s">
        <v>142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</row>
    <row r="11" spans="1:12" ht="16.5" hidden="1">
      <c r="A11" s="214"/>
    </row>
    <row r="12" spans="1:12" ht="16.5" hidden="1">
      <c r="A12" s="214"/>
    </row>
    <row r="13" spans="1:12" ht="16.5" hidden="1">
      <c r="A13" s="214"/>
    </row>
    <row r="14" spans="1:12" ht="17.25" hidden="1">
      <c r="A14" s="215"/>
    </row>
    <row r="15" spans="1:12" ht="17.25" hidden="1">
      <c r="A15" s="216"/>
    </row>
    <row r="16" spans="1:12" ht="20.25" hidden="1">
      <c r="A16" s="217"/>
    </row>
    <row r="17" spans="1:12" ht="9.75" customHeight="1">
      <c r="A17" s="218"/>
      <c r="B17" s="219"/>
      <c r="C17" s="219"/>
      <c r="D17" s="219"/>
      <c r="E17" s="219"/>
      <c r="F17" s="545"/>
      <c r="G17" s="545"/>
      <c r="H17" s="219"/>
      <c r="I17" s="219"/>
      <c r="J17" s="219"/>
      <c r="K17" s="545"/>
      <c r="L17" s="545"/>
    </row>
    <row r="18" spans="1:12" ht="24" customHeight="1">
      <c r="A18" s="220"/>
      <c r="B18" s="543" t="s">
        <v>318</v>
      </c>
      <c r="C18" s="543"/>
      <c r="D18" s="543"/>
      <c r="E18" s="543"/>
      <c r="F18" s="543"/>
      <c r="G18" s="543"/>
      <c r="H18" s="218"/>
      <c r="I18" s="218"/>
      <c r="J18" s="218"/>
      <c r="K18" s="544"/>
      <c r="L18" s="544"/>
    </row>
    <row r="19" spans="1:12" ht="17.25" customHeight="1">
      <c r="A19" s="220"/>
      <c r="B19" s="543" t="s">
        <v>317</v>
      </c>
      <c r="C19" s="543"/>
      <c r="D19" s="543"/>
      <c r="E19" s="543"/>
      <c r="F19" s="543"/>
      <c r="G19" s="543"/>
      <c r="H19" s="543"/>
      <c r="I19" s="543"/>
      <c r="J19" s="543"/>
      <c r="K19" s="544"/>
      <c r="L19" s="544"/>
    </row>
    <row r="20" spans="1:12" ht="18" thickBot="1">
      <c r="A20" s="480"/>
      <c r="B20" s="480"/>
      <c r="C20" s="480"/>
      <c r="D20" s="480"/>
      <c r="E20" s="480"/>
      <c r="F20" s="480"/>
      <c r="G20" s="546"/>
      <c r="H20" s="546"/>
      <c r="I20" s="480"/>
      <c r="J20" s="480"/>
      <c r="K20" s="546"/>
      <c r="L20" s="546"/>
    </row>
    <row r="21" spans="1:12" ht="43.5" customHeight="1" thickBot="1">
      <c r="A21" s="465" t="s">
        <v>5</v>
      </c>
      <c r="B21" s="547" t="s">
        <v>85</v>
      </c>
      <c r="C21" s="548"/>
      <c r="D21" s="548"/>
      <c r="E21" s="548" t="s">
        <v>24</v>
      </c>
      <c r="F21" s="548"/>
      <c r="G21" s="548" t="s">
        <v>25</v>
      </c>
      <c r="H21" s="548"/>
      <c r="I21" s="548"/>
      <c r="J21" s="548" t="s">
        <v>20</v>
      </c>
      <c r="K21" s="548"/>
      <c r="L21" s="549"/>
    </row>
    <row r="22" spans="1:12" ht="36" customHeight="1">
      <c r="A22" s="482">
        <v>1</v>
      </c>
      <c r="B22" s="557" t="s">
        <v>7</v>
      </c>
      <c r="C22" s="558"/>
      <c r="D22" s="558"/>
      <c r="E22" s="550">
        <v>1</v>
      </c>
      <c r="F22" s="550"/>
      <c r="G22" s="550">
        <v>135000</v>
      </c>
      <c r="H22" s="550"/>
      <c r="I22" s="550"/>
      <c r="J22" s="550">
        <f>E22*G22</f>
        <v>135000</v>
      </c>
      <c r="K22" s="550"/>
      <c r="L22" s="551"/>
    </row>
    <row r="23" spans="1:12" ht="17.25">
      <c r="A23" s="460">
        <v>2</v>
      </c>
      <c r="B23" s="542" t="s">
        <v>143</v>
      </c>
      <c r="C23" s="552"/>
      <c r="D23" s="552"/>
      <c r="E23" s="553">
        <v>0.75</v>
      </c>
      <c r="F23" s="553"/>
      <c r="G23" s="553">
        <v>104000</v>
      </c>
      <c r="H23" s="553"/>
      <c r="I23" s="553"/>
      <c r="J23" s="553">
        <v>78000</v>
      </c>
      <c r="K23" s="553"/>
      <c r="L23" s="554"/>
    </row>
    <row r="24" spans="1:12" ht="17.25" customHeight="1">
      <c r="A24" s="460">
        <v>3</v>
      </c>
      <c r="B24" s="540" t="s">
        <v>136</v>
      </c>
      <c r="C24" s="541"/>
      <c r="D24" s="542"/>
      <c r="E24" s="553">
        <v>0.75</v>
      </c>
      <c r="F24" s="553"/>
      <c r="G24" s="553">
        <v>104000</v>
      </c>
      <c r="H24" s="553"/>
      <c r="I24" s="553"/>
      <c r="J24" s="553">
        <v>78000</v>
      </c>
      <c r="K24" s="553"/>
      <c r="L24" s="554"/>
    </row>
    <row r="25" spans="1:12" ht="35.25" customHeight="1">
      <c r="A25" s="460">
        <v>4</v>
      </c>
      <c r="B25" s="542" t="s">
        <v>144</v>
      </c>
      <c r="C25" s="552"/>
      <c r="D25" s="552"/>
      <c r="E25" s="553">
        <v>0.75</v>
      </c>
      <c r="F25" s="553"/>
      <c r="G25" s="553">
        <v>105000</v>
      </c>
      <c r="H25" s="553"/>
      <c r="I25" s="553"/>
      <c r="J25" s="553">
        <v>78750</v>
      </c>
      <c r="K25" s="553"/>
      <c r="L25" s="554"/>
    </row>
    <row r="26" spans="1:12" ht="34.5" customHeight="1">
      <c r="A26" s="460">
        <v>3</v>
      </c>
      <c r="B26" s="542" t="s">
        <v>145</v>
      </c>
      <c r="C26" s="552"/>
      <c r="D26" s="552"/>
      <c r="E26" s="553">
        <v>1</v>
      </c>
      <c r="F26" s="553"/>
      <c r="G26" s="553">
        <v>100000</v>
      </c>
      <c r="H26" s="553"/>
      <c r="I26" s="553"/>
      <c r="J26" s="553">
        <v>100000</v>
      </c>
      <c r="K26" s="553"/>
      <c r="L26" s="554"/>
    </row>
    <row r="27" spans="1:12" ht="34.5" customHeight="1" thickBot="1">
      <c r="A27" s="461">
        <v>4</v>
      </c>
      <c r="B27" s="561" t="s">
        <v>146</v>
      </c>
      <c r="C27" s="562"/>
      <c r="D27" s="562"/>
      <c r="E27" s="555">
        <v>0.5</v>
      </c>
      <c r="F27" s="555"/>
      <c r="G27" s="555">
        <v>104000</v>
      </c>
      <c r="H27" s="555"/>
      <c r="I27" s="555"/>
      <c r="J27" s="555">
        <v>52000</v>
      </c>
      <c r="K27" s="555"/>
      <c r="L27" s="556"/>
    </row>
    <row r="28" spans="1:12" ht="18" customHeight="1" thickBot="1">
      <c r="A28" s="483"/>
      <c r="B28" s="537" t="s">
        <v>20</v>
      </c>
      <c r="C28" s="538"/>
      <c r="D28" s="539"/>
      <c r="E28" s="559">
        <v>4.75</v>
      </c>
      <c r="F28" s="559"/>
      <c r="G28" s="548"/>
      <c r="H28" s="548"/>
      <c r="I28" s="484"/>
      <c r="J28" s="559">
        <f>J27+J26+J25+J24+J23+J22</f>
        <v>521750</v>
      </c>
      <c r="K28" s="559"/>
      <c r="L28" s="560"/>
    </row>
    <row r="29" spans="1:12" ht="17.25">
      <c r="A29" s="218"/>
      <c r="B29" s="218"/>
      <c r="C29" s="218"/>
      <c r="D29" s="218"/>
      <c r="E29" s="218"/>
      <c r="F29" s="218"/>
      <c r="G29" s="546"/>
      <c r="H29" s="546"/>
      <c r="I29" s="218"/>
      <c r="J29" s="546"/>
      <c r="K29" s="546"/>
      <c r="L29" s="218"/>
    </row>
    <row r="30" spans="1:12" ht="17.25">
      <c r="A30" s="218"/>
      <c r="B30" s="218"/>
      <c r="C30" s="218"/>
      <c r="D30" s="218"/>
      <c r="E30" s="218"/>
      <c r="F30" s="218"/>
      <c r="G30" s="544"/>
      <c r="H30" s="544"/>
      <c r="I30" s="218"/>
      <c r="J30" s="544"/>
      <c r="K30" s="544"/>
      <c r="L30" s="218"/>
    </row>
    <row r="31" spans="1:12" ht="20.25">
      <c r="B31" s="81" t="s">
        <v>21</v>
      </c>
      <c r="C31" s="81"/>
      <c r="E31" s="2"/>
      <c r="G31" s="311" t="s">
        <v>42</v>
      </c>
    </row>
    <row r="32" spans="1:12" ht="20.25">
      <c r="A32" s="81"/>
      <c r="B32" s="39"/>
      <c r="C32" s="81"/>
      <c r="D32" s="81"/>
      <c r="E32" s="106"/>
    </row>
  </sheetData>
  <mergeCells count="48">
    <mergeCell ref="G30:H30"/>
    <mergeCell ref="J30:K30"/>
    <mergeCell ref="B22:D22"/>
    <mergeCell ref="B25:D25"/>
    <mergeCell ref="E28:F28"/>
    <mergeCell ref="G28:H28"/>
    <mergeCell ref="J28:L28"/>
    <mergeCell ref="G29:H29"/>
    <mergeCell ref="J29:K29"/>
    <mergeCell ref="B26:D26"/>
    <mergeCell ref="E26:F26"/>
    <mergeCell ref="G26:I26"/>
    <mergeCell ref="J26:L26"/>
    <mergeCell ref="B27:D27"/>
    <mergeCell ref="E27:F27"/>
    <mergeCell ref="B23:D23"/>
    <mergeCell ref="E23:F23"/>
    <mergeCell ref="G23:I23"/>
    <mergeCell ref="J23:L23"/>
    <mergeCell ref="G27:I27"/>
    <mergeCell ref="J27:L27"/>
    <mergeCell ref="E24:F24"/>
    <mergeCell ref="G24:I24"/>
    <mergeCell ref="J24:L24"/>
    <mergeCell ref="E25:F25"/>
    <mergeCell ref="G25:I25"/>
    <mergeCell ref="J25:L25"/>
    <mergeCell ref="G21:I21"/>
    <mergeCell ref="J21:L21"/>
    <mergeCell ref="E22:F22"/>
    <mergeCell ref="G22:I22"/>
    <mergeCell ref="J22:L22"/>
    <mergeCell ref="B28:D28"/>
    <mergeCell ref="B24:D24"/>
    <mergeCell ref="B19:J19"/>
    <mergeCell ref="K19:L19"/>
    <mergeCell ref="H7:K7"/>
    <mergeCell ref="F17:G17"/>
    <mergeCell ref="K17:L17"/>
    <mergeCell ref="B18:E18"/>
    <mergeCell ref="F18:G18"/>
    <mergeCell ref="K18:L18"/>
    <mergeCell ref="A8:L8"/>
    <mergeCell ref="A10:L10"/>
    <mergeCell ref="G20:H20"/>
    <mergeCell ref="K20:L20"/>
    <mergeCell ref="B21:D21"/>
    <mergeCell ref="E21:F21"/>
  </mergeCells>
  <pageMargins left="0.28000000000000003" right="0.23" top="0.33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1" sqref="A11:XFD11"/>
    </sheetView>
  </sheetViews>
  <sheetFormatPr defaultRowHeight="15"/>
  <cols>
    <col min="1" max="1" width="7.5703125" customWidth="1"/>
    <col min="2" max="2" width="30.28515625" customWidth="1"/>
    <col min="3" max="3" width="4.85546875" customWidth="1"/>
    <col min="4" max="4" width="5.42578125" customWidth="1"/>
    <col min="6" max="6" width="7.5703125" customWidth="1"/>
    <col min="9" max="9" width="12.7109375" customWidth="1"/>
  </cols>
  <sheetData>
    <row r="1" spans="1:10" s="2" customFormat="1" ht="16.5">
      <c r="E1" s="2" t="s">
        <v>323</v>
      </c>
    </row>
    <row r="2" spans="1:10" s="35" customFormat="1" ht="16.5" customHeight="1">
      <c r="E2" s="228" t="s">
        <v>257</v>
      </c>
    </row>
    <row r="3" spans="1:10" s="35" customFormat="1" ht="16.5" customHeight="1">
      <c r="E3" s="39" t="s">
        <v>258</v>
      </c>
    </row>
    <row r="4" spans="1:10" s="35" customFormat="1" ht="16.5" customHeight="1">
      <c r="E4" s="39" t="s">
        <v>260</v>
      </c>
    </row>
    <row r="5" spans="1:10" s="35" customFormat="1" ht="16.5" customHeight="1">
      <c r="E5" s="39" t="s">
        <v>261</v>
      </c>
    </row>
    <row r="6" spans="1:10" ht="15" customHeight="1">
      <c r="A6" s="224"/>
      <c r="H6" s="31"/>
      <c r="I6" s="31"/>
    </row>
    <row r="7" spans="1:10" ht="20.25" customHeight="1">
      <c r="A7" s="214"/>
      <c r="H7" s="509"/>
      <c r="I7" s="509"/>
      <c r="J7" s="509"/>
    </row>
    <row r="8" spans="1:10" ht="17.25" customHeight="1">
      <c r="A8" s="575" t="s">
        <v>321</v>
      </c>
      <c r="B8" s="575"/>
      <c r="C8" s="575"/>
      <c r="D8" s="575"/>
      <c r="E8" s="575"/>
      <c r="F8" s="575"/>
      <c r="G8" s="575"/>
      <c r="H8" s="575"/>
      <c r="I8" s="575"/>
    </row>
    <row r="9" spans="1:10" ht="17.25" customHeight="1">
      <c r="A9" s="318"/>
      <c r="B9" s="318"/>
      <c r="C9" s="318"/>
      <c r="D9" s="318"/>
      <c r="E9" s="318"/>
      <c r="F9" s="318"/>
      <c r="G9" s="318"/>
      <c r="H9" s="318"/>
      <c r="I9" s="318"/>
    </row>
    <row r="10" spans="1:10" ht="15" customHeight="1">
      <c r="A10" s="522" t="s">
        <v>142</v>
      </c>
      <c r="B10" s="522"/>
      <c r="C10" s="522"/>
      <c r="D10" s="522"/>
      <c r="E10" s="522"/>
      <c r="F10" s="522"/>
      <c r="G10" s="522"/>
      <c r="H10" s="522"/>
      <c r="I10" s="522"/>
    </row>
    <row r="11" spans="1:10" ht="15" customHeight="1">
      <c r="A11" s="522"/>
      <c r="B11" s="522"/>
      <c r="C11" s="522"/>
      <c r="D11" s="522"/>
      <c r="E11" s="522"/>
      <c r="F11" s="522"/>
      <c r="G11" s="522"/>
      <c r="H11" s="522"/>
      <c r="I11" s="522"/>
    </row>
    <row r="12" spans="1:10" ht="34.5" customHeight="1">
      <c r="A12" s="222"/>
      <c r="B12" s="543" t="s">
        <v>322</v>
      </c>
      <c r="C12" s="543"/>
      <c r="D12" s="543"/>
      <c r="E12" s="543"/>
      <c r="F12" s="221"/>
      <c r="G12" s="222"/>
      <c r="H12" s="222"/>
      <c r="I12" s="222"/>
    </row>
    <row r="13" spans="1:10" ht="34.5" customHeight="1">
      <c r="A13" s="222"/>
      <c r="B13" s="543" t="s">
        <v>317</v>
      </c>
      <c r="C13" s="543"/>
      <c r="D13" s="543"/>
      <c r="E13" s="543"/>
      <c r="F13" s="543"/>
      <c r="G13" s="543"/>
      <c r="H13" s="543"/>
      <c r="I13" s="543"/>
    </row>
    <row r="14" spans="1:10" ht="17.25" thickBot="1">
      <c r="A14" s="485"/>
      <c r="B14" s="485"/>
      <c r="C14" s="485"/>
      <c r="D14" s="485"/>
      <c r="E14" s="485"/>
      <c r="F14" s="485"/>
      <c r="G14" s="485"/>
      <c r="H14" s="485"/>
      <c r="I14" s="485"/>
    </row>
    <row r="15" spans="1:10" ht="49.5" customHeight="1" thickBot="1">
      <c r="A15" s="486" t="s">
        <v>5</v>
      </c>
      <c r="B15" s="573" t="s">
        <v>85</v>
      </c>
      <c r="C15" s="574"/>
      <c r="D15" s="574"/>
      <c r="E15" s="574" t="s">
        <v>24</v>
      </c>
      <c r="F15" s="574"/>
      <c r="G15" s="574" t="s">
        <v>147</v>
      </c>
      <c r="H15" s="574"/>
      <c r="I15" s="487" t="s">
        <v>148</v>
      </c>
    </row>
    <row r="16" spans="1:10" ht="34.5" customHeight="1">
      <c r="A16" s="482">
        <v>1</v>
      </c>
      <c r="B16" s="571" t="s">
        <v>149</v>
      </c>
      <c r="C16" s="572"/>
      <c r="D16" s="572"/>
      <c r="E16" s="550">
        <v>1</v>
      </c>
      <c r="F16" s="550"/>
      <c r="G16" s="550">
        <v>110000</v>
      </c>
      <c r="H16" s="550"/>
      <c r="I16" s="481">
        <f t="shared" ref="I16:I18" si="0">E16*G16</f>
        <v>110000</v>
      </c>
    </row>
    <row r="17" spans="1:9" ht="17.25">
      <c r="A17" s="460">
        <v>2</v>
      </c>
      <c r="B17" s="567" t="s">
        <v>129</v>
      </c>
      <c r="C17" s="568"/>
      <c r="D17" s="568"/>
      <c r="E17" s="553">
        <v>1</v>
      </c>
      <c r="F17" s="553"/>
      <c r="G17" s="553">
        <v>110000</v>
      </c>
      <c r="H17" s="553"/>
      <c r="I17" s="454">
        <f t="shared" si="0"/>
        <v>110000</v>
      </c>
    </row>
    <row r="18" spans="1:9" ht="17.25">
      <c r="A18" s="460">
        <v>3</v>
      </c>
      <c r="B18" s="567" t="s">
        <v>16</v>
      </c>
      <c r="C18" s="568"/>
      <c r="D18" s="568"/>
      <c r="E18" s="553">
        <v>1</v>
      </c>
      <c r="F18" s="553"/>
      <c r="G18" s="553">
        <v>100000</v>
      </c>
      <c r="H18" s="553"/>
      <c r="I18" s="454">
        <f t="shared" si="0"/>
        <v>100000</v>
      </c>
    </row>
    <row r="19" spans="1:9" ht="24.75" customHeight="1" thickBot="1">
      <c r="A19" s="461">
        <v>4</v>
      </c>
      <c r="B19" s="569" t="s">
        <v>150</v>
      </c>
      <c r="C19" s="570"/>
      <c r="D19" s="570"/>
      <c r="E19" s="555">
        <v>0.5</v>
      </c>
      <c r="F19" s="555"/>
      <c r="G19" s="555">
        <v>104000</v>
      </c>
      <c r="H19" s="555"/>
      <c r="I19" s="463">
        <f>E19*G19</f>
        <v>52000</v>
      </c>
    </row>
    <row r="20" spans="1:9" ht="18" thickBot="1">
      <c r="A20" s="483"/>
      <c r="B20" s="539" t="s">
        <v>20</v>
      </c>
      <c r="C20" s="566"/>
      <c r="D20" s="566"/>
      <c r="E20" s="566">
        <v>3.5</v>
      </c>
      <c r="F20" s="566"/>
      <c r="G20" s="563"/>
      <c r="H20" s="539"/>
      <c r="I20" s="467">
        <f>I16+I17+I18+I19</f>
        <v>372000</v>
      </c>
    </row>
    <row r="21" spans="1:9" ht="15" customHeight="1">
      <c r="A21" s="564"/>
      <c r="B21" s="564"/>
      <c r="C21" s="564"/>
      <c r="D21" s="564"/>
      <c r="E21" s="564"/>
      <c r="F21" s="564"/>
      <c r="G21" s="564"/>
      <c r="H21" s="564"/>
      <c r="I21" s="564"/>
    </row>
    <row r="22" spans="1:9" ht="15" customHeight="1">
      <c r="A22" s="565"/>
      <c r="B22" s="565"/>
      <c r="C22" s="565"/>
      <c r="D22" s="565"/>
      <c r="E22" s="565"/>
      <c r="F22" s="565"/>
      <c r="G22" s="565"/>
      <c r="H22" s="565"/>
      <c r="I22" s="565"/>
    </row>
    <row r="24" spans="1:9" s="2" customFormat="1" ht="20.25">
      <c r="B24" s="532" t="s">
        <v>21</v>
      </c>
      <c r="C24" s="532"/>
      <c r="E24" s="106"/>
      <c r="F24" s="81" t="s">
        <v>56</v>
      </c>
    </row>
  </sheetData>
  <mergeCells count="33">
    <mergeCell ref="B15:D15"/>
    <mergeCell ref="E15:F15"/>
    <mergeCell ref="G15:H15"/>
    <mergeCell ref="A8:I8"/>
    <mergeCell ref="A10:I11"/>
    <mergeCell ref="B12:E12"/>
    <mergeCell ref="B13:I13"/>
    <mergeCell ref="E16:F16"/>
    <mergeCell ref="G16:H16"/>
    <mergeCell ref="B17:D17"/>
    <mergeCell ref="E17:F17"/>
    <mergeCell ref="G17:H17"/>
    <mergeCell ref="A21:A22"/>
    <mergeCell ref="B21:B22"/>
    <mergeCell ref="C21:C22"/>
    <mergeCell ref="D21:D22"/>
    <mergeCell ref="E21:E22"/>
    <mergeCell ref="G20:H20"/>
    <mergeCell ref="B24:C24"/>
    <mergeCell ref="H21:H22"/>
    <mergeCell ref="I21:I22"/>
    <mergeCell ref="H7:J7"/>
    <mergeCell ref="B20:D20"/>
    <mergeCell ref="E20:F20"/>
    <mergeCell ref="F21:F22"/>
    <mergeCell ref="G21:G22"/>
    <mergeCell ref="B18:D18"/>
    <mergeCell ref="E18:F18"/>
    <mergeCell ref="G18:H18"/>
    <mergeCell ref="B19:D19"/>
    <mergeCell ref="E19:F19"/>
    <mergeCell ref="G19:H19"/>
    <mergeCell ref="B16:D16"/>
  </mergeCells>
  <pageMargins left="0.33" right="0.21" top="0.33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O36" sqref="O36"/>
    </sheetView>
  </sheetViews>
  <sheetFormatPr defaultColWidth="9.140625" defaultRowHeight="15"/>
  <cols>
    <col min="1" max="1" width="5.5703125" style="306" customWidth="1"/>
    <col min="2" max="2" width="31.5703125" style="306" customWidth="1"/>
    <col min="3" max="3" width="27.28515625" style="306" customWidth="1"/>
    <col min="4" max="4" width="26.140625" style="306" customWidth="1"/>
    <col min="5" max="5" width="15.5703125" style="306" customWidth="1"/>
    <col min="6" max="9" width="16" style="306" hidden="1" customWidth="1"/>
    <col min="10" max="10" width="0.140625" style="306" customWidth="1"/>
    <col min="11" max="11" width="35.28515625" style="306" customWidth="1"/>
    <col min="12" max="16384" width="9.140625" style="306"/>
  </cols>
  <sheetData>
    <row r="1" spans="1:12" s="2" customFormat="1" ht="16.5">
      <c r="E1" s="2" t="s">
        <v>325</v>
      </c>
    </row>
    <row r="2" spans="1:12" s="35" customFormat="1" ht="16.5" customHeight="1">
      <c r="E2" s="228" t="s">
        <v>257</v>
      </c>
    </row>
    <row r="3" spans="1:12" s="35" customFormat="1" ht="16.5" customHeight="1">
      <c r="E3" s="39" t="s">
        <v>258</v>
      </c>
    </row>
    <row r="4" spans="1:12" s="35" customFormat="1" ht="16.5" customHeight="1">
      <c r="E4" s="39" t="s">
        <v>260</v>
      </c>
    </row>
    <row r="5" spans="1:12" s="35" customFormat="1" ht="16.5" customHeight="1">
      <c r="E5" s="39" t="s">
        <v>261</v>
      </c>
    </row>
    <row r="6" spans="1:12" ht="16.5">
      <c r="B6" s="307"/>
      <c r="E6" s="31"/>
      <c r="F6" s="31"/>
    </row>
    <row r="7" spans="1:12" ht="11.25" customHeight="1">
      <c r="B7" s="307"/>
      <c r="E7" s="509"/>
      <c r="F7" s="509"/>
      <c r="G7" s="509"/>
      <c r="H7" s="509"/>
      <c r="I7" s="509"/>
      <c r="J7" s="509"/>
      <c r="K7" s="509"/>
    </row>
    <row r="8" spans="1:12" ht="0.75" customHeight="1"/>
    <row r="9" spans="1:12">
      <c r="A9" s="534" t="s">
        <v>244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</row>
    <row r="10" spans="1:12">
      <c r="A10" s="534" t="s">
        <v>324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</row>
    <row r="11" spans="1:12" ht="15.75">
      <c r="B11" s="535"/>
      <c r="C11" s="535"/>
      <c r="D11" s="535"/>
      <c r="E11" s="535"/>
      <c r="F11" s="535"/>
      <c r="G11" s="535"/>
      <c r="H11" s="535"/>
      <c r="I11" s="535"/>
      <c r="J11" s="535"/>
      <c r="K11" s="535"/>
    </row>
    <row r="12" spans="1:12" customFormat="1" ht="15" customHeight="1">
      <c r="A12" s="513" t="s">
        <v>142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</row>
    <row r="13" spans="1:12" ht="9.75" customHeight="1" thickBot="1"/>
    <row r="14" spans="1:12" ht="15.75" hidden="1" thickBot="1"/>
    <row r="15" spans="1:12" ht="52.5" thickBot="1">
      <c r="A15" s="497" t="s">
        <v>214</v>
      </c>
      <c r="B15" s="494" t="s">
        <v>215</v>
      </c>
      <c r="C15" s="492" t="s">
        <v>216</v>
      </c>
      <c r="D15" s="492" t="s">
        <v>217</v>
      </c>
      <c r="E15" s="492" t="s">
        <v>218</v>
      </c>
      <c r="F15" s="492"/>
      <c r="G15" s="492"/>
      <c r="H15" s="492"/>
      <c r="I15" s="492"/>
      <c r="J15" s="492"/>
      <c r="K15" s="493" t="s">
        <v>219</v>
      </c>
    </row>
    <row r="16" spans="1:12" ht="21" customHeight="1">
      <c r="A16" s="498">
        <v>1</v>
      </c>
      <c r="B16" s="495" t="s">
        <v>220</v>
      </c>
      <c r="C16" s="490">
        <v>1</v>
      </c>
      <c r="D16" s="490"/>
      <c r="E16" s="490">
        <v>1</v>
      </c>
      <c r="F16" s="490"/>
      <c r="G16" s="490"/>
      <c r="H16" s="490"/>
      <c r="I16" s="490"/>
      <c r="J16" s="490"/>
      <c r="K16" s="491">
        <v>192000</v>
      </c>
    </row>
    <row r="17" spans="1:11" ht="51.75">
      <c r="A17" s="499">
        <v>2</v>
      </c>
      <c r="B17" s="496" t="s">
        <v>221</v>
      </c>
      <c r="C17" s="488" t="s">
        <v>222</v>
      </c>
      <c r="D17" s="488" t="s">
        <v>245</v>
      </c>
      <c r="E17" s="488">
        <v>2.2000000000000002</v>
      </c>
      <c r="F17" s="488">
        <v>129012</v>
      </c>
      <c r="G17" s="488">
        <v>100250</v>
      </c>
      <c r="H17" s="488">
        <v>7732</v>
      </c>
      <c r="I17" s="488">
        <v>15000</v>
      </c>
      <c r="J17" s="488">
        <v>6690</v>
      </c>
      <c r="K17" s="489" t="s">
        <v>224</v>
      </c>
    </row>
    <row r="18" spans="1:11" ht="51.75">
      <c r="A18" s="499">
        <v>3</v>
      </c>
      <c r="B18" s="496" t="s">
        <v>225</v>
      </c>
      <c r="C18" s="488">
        <v>3</v>
      </c>
      <c r="D18" s="488" t="s">
        <v>246</v>
      </c>
      <c r="E18" s="488">
        <v>2.4</v>
      </c>
      <c r="F18" s="488"/>
      <c r="G18" s="488"/>
      <c r="H18" s="488">
        <v>3975</v>
      </c>
      <c r="I18" s="488">
        <v>15000</v>
      </c>
      <c r="J18" s="488">
        <v>8220</v>
      </c>
      <c r="K18" s="489" t="s">
        <v>227</v>
      </c>
    </row>
    <row r="19" spans="1:11" ht="17.25">
      <c r="A19" s="499">
        <v>4</v>
      </c>
      <c r="B19" s="496" t="s">
        <v>228</v>
      </c>
      <c r="C19" s="488">
        <v>2</v>
      </c>
      <c r="D19" s="488"/>
      <c r="E19" s="488">
        <v>1</v>
      </c>
      <c r="F19" s="488"/>
      <c r="G19" s="488"/>
      <c r="H19" s="488"/>
      <c r="I19" s="488"/>
      <c r="J19" s="488"/>
      <c r="K19" s="489" t="s">
        <v>230</v>
      </c>
    </row>
    <row r="20" spans="1:11" ht="17.25">
      <c r="A20" s="499">
        <v>5</v>
      </c>
      <c r="B20" s="496" t="s">
        <v>231</v>
      </c>
      <c r="C20" s="488">
        <v>1</v>
      </c>
      <c r="D20" s="488"/>
      <c r="E20" s="488">
        <v>1</v>
      </c>
      <c r="F20" s="488"/>
      <c r="G20" s="488"/>
      <c r="H20" s="488"/>
      <c r="I20" s="488"/>
      <c r="J20" s="488"/>
      <c r="K20" s="489">
        <v>100000</v>
      </c>
    </row>
    <row r="21" spans="1:11" ht="17.25">
      <c r="A21" s="499">
        <v>6</v>
      </c>
      <c r="B21" s="496" t="s">
        <v>247</v>
      </c>
      <c r="C21" s="488">
        <v>1</v>
      </c>
      <c r="D21" s="488"/>
      <c r="E21" s="488">
        <v>1</v>
      </c>
      <c r="F21" s="488"/>
      <c r="G21" s="488"/>
      <c r="H21" s="488"/>
      <c r="I21" s="488"/>
      <c r="J21" s="488"/>
      <c r="K21" s="489">
        <v>104000</v>
      </c>
    </row>
    <row r="22" spans="1:11" ht="17.25">
      <c r="A22" s="499">
        <v>7</v>
      </c>
      <c r="B22" s="496" t="s">
        <v>248</v>
      </c>
      <c r="C22" s="488">
        <v>1</v>
      </c>
      <c r="D22" s="488"/>
      <c r="E22" s="488">
        <v>1</v>
      </c>
      <c r="F22" s="488"/>
      <c r="G22" s="488"/>
      <c r="H22" s="488"/>
      <c r="I22" s="488"/>
      <c r="J22" s="488"/>
      <c r="K22" s="489">
        <v>104000</v>
      </c>
    </row>
    <row r="23" spans="1:11" ht="34.5">
      <c r="A23" s="499">
        <v>8</v>
      </c>
      <c r="B23" s="496" t="s">
        <v>249</v>
      </c>
      <c r="C23" s="488">
        <v>1</v>
      </c>
      <c r="D23" s="488"/>
      <c r="E23" s="488">
        <v>1</v>
      </c>
      <c r="F23" s="488"/>
      <c r="G23" s="488"/>
      <c r="H23" s="488"/>
      <c r="I23" s="488"/>
      <c r="J23" s="488"/>
      <c r="K23" s="489">
        <v>104000</v>
      </c>
    </row>
    <row r="24" spans="1:11" ht="17.25">
      <c r="A24" s="499">
        <v>9</v>
      </c>
      <c r="B24" s="496" t="s">
        <v>250</v>
      </c>
      <c r="C24" s="488">
        <v>1</v>
      </c>
      <c r="D24" s="488"/>
      <c r="E24" s="488">
        <v>1</v>
      </c>
      <c r="F24" s="488"/>
      <c r="G24" s="488"/>
      <c r="H24" s="488"/>
      <c r="I24" s="488"/>
      <c r="J24" s="488"/>
      <c r="K24" s="489">
        <v>104000</v>
      </c>
    </row>
    <row r="25" spans="1:11" ht="17.25">
      <c r="A25" s="499">
        <v>10</v>
      </c>
      <c r="B25" s="496" t="s">
        <v>233</v>
      </c>
      <c r="C25" s="488">
        <v>1</v>
      </c>
      <c r="D25" s="488"/>
      <c r="E25" s="488">
        <v>1</v>
      </c>
      <c r="F25" s="488"/>
      <c r="G25" s="488"/>
      <c r="H25" s="488"/>
      <c r="I25" s="488"/>
      <c r="J25" s="488"/>
      <c r="K25" s="489">
        <v>173000</v>
      </c>
    </row>
    <row r="26" spans="1:11" ht="17.25">
      <c r="A26" s="499">
        <v>11</v>
      </c>
      <c r="B26" s="496" t="s">
        <v>234</v>
      </c>
      <c r="C26" s="488">
        <v>1</v>
      </c>
      <c r="D26" s="488"/>
      <c r="E26" s="488">
        <v>0.5</v>
      </c>
      <c r="F26" s="488"/>
      <c r="G26" s="488"/>
      <c r="H26" s="488"/>
      <c r="I26" s="488"/>
      <c r="J26" s="488"/>
      <c r="K26" s="489">
        <v>104000</v>
      </c>
    </row>
    <row r="27" spans="1:11" ht="34.5">
      <c r="A27" s="499">
        <v>12</v>
      </c>
      <c r="B27" s="496" t="s">
        <v>251</v>
      </c>
      <c r="C27" s="488">
        <v>1</v>
      </c>
      <c r="D27" s="488"/>
      <c r="E27" s="488">
        <v>0.5</v>
      </c>
      <c r="F27" s="488"/>
      <c r="G27" s="488"/>
      <c r="H27" s="488"/>
      <c r="I27" s="488"/>
      <c r="J27" s="488"/>
      <c r="K27" s="489">
        <v>104000</v>
      </c>
    </row>
    <row r="28" spans="1:11" ht="18" thickBot="1">
      <c r="A28" s="499">
        <v>13</v>
      </c>
      <c r="B28" s="496" t="s">
        <v>237</v>
      </c>
      <c r="C28" s="488">
        <v>1</v>
      </c>
      <c r="D28" s="488"/>
      <c r="E28" s="488">
        <v>0.5</v>
      </c>
      <c r="F28" s="488"/>
      <c r="G28" s="488"/>
      <c r="H28" s="488"/>
      <c r="I28" s="488"/>
      <c r="J28" s="488"/>
      <c r="K28" s="489">
        <v>104000</v>
      </c>
    </row>
    <row r="29" spans="1:11" ht="52.5" thickBot="1">
      <c r="A29" s="497" t="s">
        <v>214</v>
      </c>
      <c r="B29" s="494" t="s">
        <v>215</v>
      </c>
      <c r="C29" s="492" t="s">
        <v>216</v>
      </c>
      <c r="D29" s="492" t="s">
        <v>217</v>
      </c>
      <c r="E29" s="492" t="s">
        <v>218</v>
      </c>
      <c r="F29" s="492"/>
      <c r="G29" s="492"/>
      <c r="H29" s="492"/>
      <c r="I29" s="492"/>
      <c r="J29" s="492"/>
      <c r="K29" s="493" t="s">
        <v>219</v>
      </c>
    </row>
    <row r="30" spans="1:11" ht="17.25">
      <c r="A30" s="499">
        <v>14</v>
      </c>
      <c r="B30" s="496" t="s">
        <v>252</v>
      </c>
      <c r="C30" s="488">
        <v>1</v>
      </c>
      <c r="D30" s="488"/>
      <c r="E30" s="488">
        <v>0.5</v>
      </c>
      <c r="F30" s="488"/>
      <c r="G30" s="488"/>
      <c r="H30" s="488"/>
      <c r="I30" s="488"/>
      <c r="J30" s="488"/>
      <c r="K30" s="489">
        <v>104000</v>
      </c>
    </row>
    <row r="31" spans="1:11" ht="18" thickBot="1">
      <c r="A31" s="500">
        <v>15</v>
      </c>
      <c r="B31" s="501" t="s">
        <v>253</v>
      </c>
      <c r="C31" s="502">
        <v>1</v>
      </c>
      <c r="D31" s="502"/>
      <c r="E31" s="502">
        <v>0.25</v>
      </c>
      <c r="F31" s="502"/>
      <c r="G31" s="502"/>
      <c r="H31" s="502"/>
      <c r="I31" s="502"/>
      <c r="J31" s="502"/>
      <c r="K31" s="503">
        <v>104000</v>
      </c>
    </row>
    <row r="32" spans="1:11" ht="18" thickBot="1">
      <c r="A32" s="497"/>
      <c r="B32" s="504" t="s">
        <v>240</v>
      </c>
      <c r="C32" s="492">
        <v>18</v>
      </c>
      <c r="D32" s="492"/>
      <c r="E32" s="492">
        <f>SUM(E16:E31)</f>
        <v>14.85</v>
      </c>
      <c r="F32" s="492"/>
      <c r="G32" s="492"/>
      <c r="H32" s="492"/>
      <c r="I32" s="492"/>
      <c r="J32" s="492"/>
      <c r="K32" s="493"/>
    </row>
    <row r="33" spans="1:13" ht="7.5" customHeight="1"/>
    <row r="34" spans="1:13" ht="18" customHeight="1">
      <c r="A34" s="306" t="s">
        <v>241</v>
      </c>
      <c r="B34" s="536" t="s">
        <v>242</v>
      </c>
      <c r="C34" s="536"/>
      <c r="D34" s="536"/>
      <c r="E34" s="536"/>
      <c r="F34" s="536"/>
      <c r="G34" s="536"/>
      <c r="H34" s="536"/>
      <c r="I34" s="536"/>
      <c r="J34" s="536"/>
      <c r="M34" s="308"/>
    </row>
    <row r="35" spans="1:13" ht="42" customHeight="1">
      <c r="A35" s="533" t="s">
        <v>243</v>
      </c>
      <c r="B35" s="533"/>
      <c r="C35" s="533"/>
      <c r="D35" s="533"/>
      <c r="E35" s="533"/>
      <c r="F35" s="533"/>
      <c r="G35" s="533"/>
      <c r="H35" s="533"/>
      <c r="I35" s="533"/>
      <c r="J35" s="533"/>
      <c r="K35" s="533"/>
    </row>
    <row r="36" spans="1:13" ht="15" customHeight="1">
      <c r="B36" s="309" t="s">
        <v>254</v>
      </c>
      <c r="K36" s="310"/>
    </row>
    <row r="38" spans="1:13" s="2" customFormat="1" ht="20.25">
      <c r="B38" s="81" t="s">
        <v>21</v>
      </c>
      <c r="C38" s="81" t="s">
        <v>55</v>
      </c>
      <c r="E38" s="81" t="s">
        <v>56</v>
      </c>
    </row>
  </sheetData>
  <mergeCells count="7">
    <mergeCell ref="A35:K35"/>
    <mergeCell ref="E7:K7"/>
    <mergeCell ref="A9:K9"/>
    <mergeCell ref="A10:K10"/>
    <mergeCell ref="B11:K11"/>
    <mergeCell ref="B34:J34"/>
    <mergeCell ref="A12:L12"/>
  </mergeCells>
  <pageMargins left="0.26" right="0.2" top="0.37" bottom="0.23" header="0.2" footer="0.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A33" sqref="A33:XFD33"/>
    </sheetView>
  </sheetViews>
  <sheetFormatPr defaultRowHeight="15"/>
  <cols>
    <col min="1" max="1" width="4.85546875" customWidth="1"/>
    <col min="2" max="2" width="37" customWidth="1"/>
    <col min="3" max="3" width="19.42578125" customWidth="1"/>
    <col min="4" max="4" width="20.5703125" customWidth="1"/>
    <col min="5" max="5" width="15.85546875" customWidth="1"/>
  </cols>
  <sheetData>
    <row r="1" spans="1:11" s="2" customFormat="1" ht="16.5">
      <c r="D1" s="2" t="s">
        <v>264</v>
      </c>
      <c r="F1" s="206"/>
    </row>
    <row r="2" spans="1:11" s="35" customFormat="1" ht="16.5" customHeight="1">
      <c r="D2" s="228" t="s">
        <v>257</v>
      </c>
    </row>
    <row r="3" spans="1:11" s="35" customFormat="1" ht="16.5" customHeight="1">
      <c r="D3" s="39" t="s">
        <v>258</v>
      </c>
    </row>
    <row r="4" spans="1:11" s="35" customFormat="1" ht="16.5" customHeight="1">
      <c r="D4" s="39" t="s">
        <v>260</v>
      </c>
    </row>
    <row r="5" spans="1:11" s="35" customFormat="1" ht="16.5" customHeight="1">
      <c r="D5" s="39" t="s">
        <v>261</v>
      </c>
    </row>
    <row r="6" spans="1:11" ht="16.5">
      <c r="D6" s="510"/>
      <c r="E6" s="510"/>
    </row>
    <row r="7" spans="1:11" ht="14.25" customHeight="1">
      <c r="D7" s="509"/>
      <c r="E7" s="509"/>
    </row>
    <row r="9" spans="1:11" ht="21.75" customHeight="1">
      <c r="A9" s="511" t="s">
        <v>34</v>
      </c>
      <c r="B9" s="511"/>
      <c r="C9" s="511"/>
      <c r="D9" s="511"/>
      <c r="E9" s="511"/>
    </row>
    <row r="10" spans="1:11" s="35" customFormat="1" ht="9.75" customHeight="1">
      <c r="A10" s="24"/>
      <c r="B10" s="24"/>
      <c r="C10" s="24"/>
      <c r="D10" s="24"/>
      <c r="E10"/>
      <c r="F10"/>
      <c r="G10"/>
      <c r="H10"/>
      <c r="I10"/>
      <c r="J10"/>
      <c r="K10"/>
    </row>
    <row r="11" spans="1:11" s="35" customFormat="1" ht="20.25" customHeight="1">
      <c r="A11" s="508" t="s">
        <v>0</v>
      </c>
      <c r="B11" s="508"/>
      <c r="C11" s="508"/>
      <c r="D11" s="508"/>
      <c r="E11" s="508"/>
      <c r="F11"/>
      <c r="G11"/>
      <c r="H11"/>
      <c r="I11"/>
      <c r="J11"/>
      <c r="K11"/>
    </row>
    <row r="12" spans="1:11" s="35" customFormat="1" ht="11.25" customHeight="1">
      <c r="A12"/>
      <c r="B12"/>
      <c r="C12" s="24"/>
      <c r="D12"/>
      <c r="E12"/>
      <c r="F12"/>
      <c r="G12"/>
      <c r="H12"/>
      <c r="I12"/>
      <c r="J12"/>
      <c r="K12"/>
    </row>
    <row r="13" spans="1:11" s="35" customFormat="1" ht="20.25" customHeight="1">
      <c r="A13" s="25" t="s">
        <v>1</v>
      </c>
      <c r="B13" s="3" t="s">
        <v>35</v>
      </c>
      <c r="C13" s="24"/>
      <c r="D13"/>
      <c r="E13"/>
      <c r="F13"/>
      <c r="G13"/>
      <c r="H13"/>
      <c r="I13"/>
      <c r="J13"/>
      <c r="K13"/>
    </row>
    <row r="14" spans="1:11" s="23" customFormat="1" ht="22.5" customHeight="1">
      <c r="A14" s="25" t="s">
        <v>3</v>
      </c>
      <c r="B14" s="3" t="s">
        <v>4</v>
      </c>
      <c r="C14" s="24"/>
      <c r="D14"/>
      <c r="E14"/>
      <c r="F14"/>
      <c r="G14"/>
      <c r="H14"/>
      <c r="I14"/>
      <c r="J14"/>
      <c r="K14"/>
    </row>
    <row r="15" spans="1:11" ht="14.25" customHeight="1" thickBot="1"/>
    <row r="16" spans="1:11" ht="35.25" thickBot="1">
      <c r="A16" s="239" t="s">
        <v>5</v>
      </c>
      <c r="B16" s="320" t="s">
        <v>6</v>
      </c>
      <c r="C16" s="321" t="s">
        <v>24</v>
      </c>
      <c r="D16" s="321" t="s">
        <v>147</v>
      </c>
      <c r="E16" s="342" t="s">
        <v>20</v>
      </c>
      <c r="F16" s="26"/>
      <c r="G16" s="26"/>
      <c r="H16" s="26"/>
    </row>
    <row r="17" spans="1:10" ht="17.25">
      <c r="A17" s="93">
        <v>1</v>
      </c>
      <c r="B17" s="325" t="s">
        <v>7</v>
      </c>
      <c r="C17" s="269">
        <v>1</v>
      </c>
      <c r="D17" s="336">
        <v>158000</v>
      </c>
      <c r="E17" s="291">
        <f>C17*D17</f>
        <v>158000</v>
      </c>
      <c r="F17" s="26"/>
      <c r="G17" s="26"/>
      <c r="H17" s="26"/>
      <c r="I17" s="26"/>
      <c r="J17" s="26"/>
    </row>
    <row r="18" spans="1:10" ht="19.5" customHeight="1">
      <c r="A18" s="67">
        <v>2</v>
      </c>
      <c r="B18" s="335" t="s">
        <v>12</v>
      </c>
      <c r="C18" s="27">
        <v>1</v>
      </c>
      <c r="D18" s="28">
        <v>110000</v>
      </c>
      <c r="E18" s="331">
        <f t="shared" ref="E18:E29" si="0">C18*D18</f>
        <v>110000</v>
      </c>
      <c r="F18" s="3"/>
      <c r="G18" s="3"/>
      <c r="H18" s="3"/>
      <c r="I18" s="3"/>
      <c r="J18" s="3"/>
    </row>
    <row r="19" spans="1:10" ht="17.25">
      <c r="A19" s="67">
        <v>3</v>
      </c>
      <c r="B19" s="97" t="s">
        <v>8</v>
      </c>
      <c r="C19" s="27">
        <v>0.5</v>
      </c>
      <c r="D19" s="28">
        <v>116000</v>
      </c>
      <c r="E19" s="331">
        <f t="shared" si="0"/>
        <v>58000</v>
      </c>
      <c r="F19" s="3"/>
      <c r="G19" s="3"/>
      <c r="H19" s="3"/>
      <c r="I19" s="3"/>
      <c r="J19" s="3"/>
    </row>
    <row r="20" spans="1:10" ht="17.25">
      <c r="A20" s="67">
        <v>4</v>
      </c>
      <c r="B20" s="97" t="s">
        <v>9</v>
      </c>
      <c r="C20" s="27">
        <v>5</v>
      </c>
      <c r="D20" s="28">
        <v>120000</v>
      </c>
      <c r="E20" s="331">
        <f t="shared" si="0"/>
        <v>600000</v>
      </c>
      <c r="F20" s="3"/>
      <c r="G20" s="3"/>
      <c r="H20" s="3"/>
      <c r="I20" s="3"/>
      <c r="J20" s="3"/>
    </row>
    <row r="21" spans="1:10" ht="17.25">
      <c r="A21" s="67">
        <v>5</v>
      </c>
      <c r="B21" s="335" t="s">
        <v>27</v>
      </c>
      <c r="C21" s="27">
        <v>1</v>
      </c>
      <c r="D21" s="28">
        <v>110000</v>
      </c>
      <c r="E21" s="331">
        <f t="shared" si="0"/>
        <v>110000</v>
      </c>
      <c r="F21" s="3"/>
      <c r="G21" s="3"/>
      <c r="H21" s="3"/>
      <c r="I21" s="3"/>
      <c r="J21" s="3"/>
    </row>
    <row r="22" spans="1:10" ht="17.25">
      <c r="A22" s="67">
        <v>6</v>
      </c>
      <c r="B22" s="97" t="s">
        <v>13</v>
      </c>
      <c r="C22" s="27">
        <v>1</v>
      </c>
      <c r="D22" s="28">
        <v>104000</v>
      </c>
      <c r="E22" s="331">
        <f t="shared" si="0"/>
        <v>104000</v>
      </c>
      <c r="F22" s="3"/>
      <c r="G22" s="3"/>
      <c r="H22" s="3"/>
      <c r="I22" s="3"/>
      <c r="J22" s="3"/>
    </row>
    <row r="23" spans="1:10" ht="17.25">
      <c r="A23" s="67">
        <v>7</v>
      </c>
      <c r="B23" s="97" t="s">
        <v>16</v>
      </c>
      <c r="C23" s="27">
        <v>0.5</v>
      </c>
      <c r="D23" s="28">
        <v>104000</v>
      </c>
      <c r="E23" s="331">
        <f t="shared" si="0"/>
        <v>52000</v>
      </c>
      <c r="F23" s="3"/>
      <c r="G23" s="3"/>
      <c r="H23" s="3"/>
      <c r="I23" s="3"/>
      <c r="J23" s="3"/>
    </row>
    <row r="24" spans="1:10" s="26" customFormat="1" ht="20.25" customHeight="1">
      <c r="A24" s="67">
        <v>8</v>
      </c>
      <c r="B24" s="97" t="s">
        <v>14</v>
      </c>
      <c r="C24" s="27">
        <v>1</v>
      </c>
      <c r="D24" s="28">
        <v>104000</v>
      </c>
      <c r="E24" s="331">
        <f t="shared" si="0"/>
        <v>104000</v>
      </c>
      <c r="F24" s="3"/>
      <c r="G24" s="3"/>
      <c r="H24" s="3"/>
      <c r="I24" s="3"/>
      <c r="J24" s="3"/>
    </row>
    <row r="25" spans="1:10" s="3" customFormat="1" ht="18.95" customHeight="1">
      <c r="A25" s="67">
        <v>9</v>
      </c>
      <c r="B25" s="97" t="s">
        <v>15</v>
      </c>
      <c r="C25" s="27">
        <v>1</v>
      </c>
      <c r="D25" s="28">
        <v>104000</v>
      </c>
      <c r="E25" s="331">
        <f t="shared" si="0"/>
        <v>104000</v>
      </c>
    </row>
    <row r="26" spans="1:10" s="3" customFormat="1" ht="18.95" customHeight="1">
      <c r="A26" s="67">
        <v>10</v>
      </c>
      <c r="B26" s="97" t="s">
        <v>10</v>
      </c>
      <c r="C26" s="27">
        <v>4.4000000000000004</v>
      </c>
      <c r="D26" s="28">
        <v>104000</v>
      </c>
      <c r="E26" s="331">
        <f t="shared" si="0"/>
        <v>457600.00000000006</v>
      </c>
    </row>
    <row r="27" spans="1:10" s="3" customFormat="1" ht="18.95" customHeight="1">
      <c r="A27" s="67">
        <v>11</v>
      </c>
      <c r="B27" s="97" t="s">
        <v>17</v>
      </c>
      <c r="C27" s="27">
        <v>0.5</v>
      </c>
      <c r="D27" s="28">
        <v>104000</v>
      </c>
      <c r="E27" s="123">
        <f t="shared" si="0"/>
        <v>52000</v>
      </c>
    </row>
    <row r="28" spans="1:10" s="3" customFormat="1" ht="18.95" customHeight="1">
      <c r="A28" s="67">
        <v>12</v>
      </c>
      <c r="B28" s="97" t="s">
        <v>29</v>
      </c>
      <c r="C28" s="27">
        <v>0.5</v>
      </c>
      <c r="D28" s="28">
        <v>104000</v>
      </c>
      <c r="E28" s="123">
        <f t="shared" si="0"/>
        <v>52000</v>
      </c>
    </row>
    <row r="29" spans="1:10" s="3" customFormat="1" ht="18.95" customHeight="1" thickBot="1">
      <c r="A29" s="101">
        <v>13</v>
      </c>
      <c r="B29" s="117" t="s">
        <v>19</v>
      </c>
      <c r="C29" s="118">
        <v>1</v>
      </c>
      <c r="D29" s="339">
        <v>104000</v>
      </c>
      <c r="E29" s="348">
        <f t="shared" si="0"/>
        <v>104000</v>
      </c>
    </row>
    <row r="30" spans="1:10" s="3" customFormat="1" ht="18.95" customHeight="1" thickBot="1">
      <c r="A30" s="59"/>
      <c r="B30" s="105" t="s">
        <v>20</v>
      </c>
      <c r="C30" s="352">
        <f>SUM(C17:C29)</f>
        <v>18.399999999999999</v>
      </c>
      <c r="D30" s="273"/>
      <c r="E30" s="350">
        <f>SUM(E17:E29)</f>
        <v>2065600</v>
      </c>
    </row>
    <row r="31" spans="1:10" s="3" customFormat="1" ht="18.95" customHeight="1">
      <c r="A31"/>
      <c r="B31" s="20"/>
      <c r="C31" s="20"/>
      <c r="D31" s="20"/>
    </row>
    <row r="32" spans="1:10" s="3" customFormat="1" ht="18.95" customHeight="1">
      <c r="A32"/>
      <c r="B32" s="36"/>
      <c r="C32"/>
      <c r="D32"/>
    </row>
    <row r="33" spans="1:11" ht="20.25">
      <c r="A33" s="505" t="s">
        <v>21</v>
      </c>
      <c r="B33" s="505"/>
      <c r="C33" s="81"/>
      <c r="D33" s="311" t="s">
        <v>42</v>
      </c>
      <c r="E33" s="2"/>
    </row>
    <row r="34" spans="1:11" s="3" customFormat="1" ht="18.95" customHeight="1">
      <c r="A34" s="35"/>
      <c r="B34" s="17"/>
      <c r="C34" s="17"/>
      <c r="D34" s="18"/>
      <c r="E34"/>
    </row>
    <row r="35" spans="1:11" s="3" customFormat="1" ht="18.95" customHeight="1">
      <c r="A35"/>
      <c r="B35" s="38"/>
      <c r="C35"/>
      <c r="D35"/>
    </row>
    <row r="36" spans="1:11" s="3" customFormat="1" ht="18.95" customHeight="1">
      <c r="A36"/>
      <c r="B36"/>
      <c r="C36"/>
      <c r="D36"/>
    </row>
    <row r="37" spans="1:11" s="3" customFormat="1" ht="18.95" customHeight="1">
      <c r="A37"/>
      <c r="B37" s="29"/>
      <c r="C37"/>
      <c r="D37"/>
      <c r="E37"/>
    </row>
    <row r="38" spans="1:11" s="3" customFormat="1" ht="18.95" customHeight="1">
      <c r="A38"/>
      <c r="B38"/>
      <c r="C38"/>
      <c r="D38"/>
      <c r="E38"/>
    </row>
    <row r="39" spans="1:11" s="3" customFormat="1" ht="18.95" customHeight="1">
      <c r="A39"/>
      <c r="B39"/>
      <c r="C39"/>
      <c r="D39"/>
      <c r="E39" s="35"/>
      <c r="F39"/>
    </row>
    <row r="40" spans="1:11" s="3" customFormat="1" ht="18.95" customHeight="1">
      <c r="A40"/>
      <c r="B40"/>
      <c r="C40"/>
      <c r="D40"/>
      <c r="E40"/>
      <c r="F40"/>
      <c r="G40"/>
      <c r="H40"/>
      <c r="I40"/>
      <c r="J40"/>
      <c r="K40"/>
    </row>
    <row r="41" spans="1:11" s="3" customFormat="1" ht="18.95" customHeight="1">
      <c r="A41"/>
      <c r="B41"/>
      <c r="C41"/>
      <c r="D41"/>
      <c r="E41"/>
      <c r="F41" s="35"/>
      <c r="G41"/>
      <c r="H41"/>
      <c r="I41"/>
      <c r="J41"/>
      <c r="K41"/>
    </row>
    <row r="42" spans="1:11" s="3" customFormat="1" ht="18.95" customHeight="1">
      <c r="A42"/>
      <c r="B42"/>
      <c r="C42"/>
      <c r="D42"/>
      <c r="E42"/>
      <c r="F42"/>
      <c r="G42" s="35"/>
      <c r="H42" s="35"/>
      <c r="I42" s="35"/>
      <c r="J42" s="35"/>
      <c r="K42" s="35"/>
    </row>
    <row r="43" spans="1:11" s="3" customFormat="1" ht="18.95" customHeight="1">
      <c r="A43"/>
      <c r="B43"/>
      <c r="C43"/>
      <c r="D43"/>
      <c r="E43"/>
      <c r="F43"/>
      <c r="G43"/>
      <c r="H43"/>
      <c r="I43"/>
      <c r="J43"/>
      <c r="K43"/>
    </row>
    <row r="44" spans="1:11" s="3" customFormat="1" ht="18.95" customHeight="1">
      <c r="A44"/>
      <c r="B44"/>
      <c r="C44"/>
      <c r="D44"/>
      <c r="E44"/>
      <c r="F44"/>
      <c r="G44"/>
      <c r="H44"/>
      <c r="I44"/>
      <c r="J44"/>
      <c r="K44"/>
    </row>
    <row r="45" spans="1:11" s="3" customFormat="1" ht="18.95" customHeight="1">
      <c r="A45"/>
      <c r="B45"/>
      <c r="C45"/>
      <c r="D45"/>
      <c r="E45"/>
      <c r="F45"/>
      <c r="G45"/>
      <c r="H45"/>
      <c r="I45"/>
      <c r="J45"/>
      <c r="K45"/>
    </row>
    <row r="46" spans="1:11" s="3" customFormat="1" ht="24.95" customHeight="1">
      <c r="A46"/>
      <c r="B46"/>
      <c r="C46"/>
      <c r="D46"/>
      <c r="E46"/>
      <c r="F46"/>
      <c r="G46"/>
      <c r="H46"/>
      <c r="I46"/>
      <c r="J46"/>
      <c r="K46"/>
    </row>
    <row r="47" spans="1:11" ht="15.75" customHeight="1"/>
    <row r="49" spans="1:11" s="35" customFormat="1">
      <c r="A49"/>
      <c r="B49"/>
      <c r="C49"/>
      <c r="D49"/>
      <c r="E49"/>
      <c r="F49"/>
      <c r="G49"/>
      <c r="H49"/>
      <c r="I49"/>
      <c r="J49"/>
      <c r="K49"/>
    </row>
  </sheetData>
  <mergeCells count="5">
    <mergeCell ref="A33:B33"/>
    <mergeCell ref="D7:E7"/>
    <mergeCell ref="D6:E6"/>
    <mergeCell ref="A9:E9"/>
    <mergeCell ref="A11:E11"/>
  </mergeCells>
  <pageMargins left="0.31" right="0.26" top="0.37" bottom="0.75" header="0.2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2" sqref="A32:XFD32"/>
    </sheetView>
  </sheetViews>
  <sheetFormatPr defaultRowHeight="15"/>
  <cols>
    <col min="1" max="1" width="6" customWidth="1"/>
    <col min="2" max="2" width="37.42578125" customWidth="1"/>
    <col min="3" max="3" width="16.5703125" customWidth="1"/>
    <col min="4" max="4" width="22.85546875" customWidth="1"/>
    <col min="5" max="5" width="13.7109375" customWidth="1"/>
  </cols>
  <sheetData>
    <row r="1" spans="1:8" s="2" customFormat="1" ht="16.5">
      <c r="D1" s="2" t="s">
        <v>266</v>
      </c>
      <c r="F1" s="206"/>
    </row>
    <row r="2" spans="1:8" s="35" customFormat="1" ht="16.5" customHeight="1">
      <c r="D2" s="228" t="s">
        <v>257</v>
      </c>
    </row>
    <row r="3" spans="1:8" s="35" customFormat="1" ht="16.5" customHeight="1">
      <c r="D3" s="39" t="s">
        <v>258</v>
      </c>
    </row>
    <row r="4" spans="1:8" s="35" customFormat="1" ht="16.5" customHeight="1">
      <c r="D4" s="39" t="s">
        <v>260</v>
      </c>
    </row>
    <row r="5" spans="1:8" s="35" customFormat="1" ht="16.5" customHeight="1">
      <c r="D5" s="39" t="s">
        <v>261</v>
      </c>
    </row>
    <row r="6" spans="1:8" ht="16.5">
      <c r="D6" s="510"/>
      <c r="E6" s="510"/>
    </row>
    <row r="7" spans="1:8" ht="15.75" customHeight="1">
      <c r="D7" s="509"/>
      <c r="E7" s="509"/>
    </row>
    <row r="8" spans="1:8" ht="17.25">
      <c r="A8" s="512" t="s">
        <v>265</v>
      </c>
      <c r="B8" s="512"/>
      <c r="C8" s="512"/>
      <c r="D8" s="512"/>
      <c r="E8" s="512"/>
    </row>
    <row r="9" spans="1:8" ht="16.5">
      <c r="A9" s="2"/>
      <c r="B9" s="2"/>
      <c r="C9" s="2"/>
      <c r="D9" s="2"/>
      <c r="E9" s="2"/>
    </row>
    <row r="10" spans="1:8" ht="20.25">
      <c r="A10" s="508" t="s">
        <v>0</v>
      </c>
      <c r="B10" s="508"/>
      <c r="C10" s="508"/>
      <c r="D10" s="508"/>
      <c r="E10" s="508"/>
    </row>
    <row r="11" spans="1:8" ht="20.25">
      <c r="A11" s="2"/>
      <c r="B11" s="508"/>
      <c r="C11" s="508"/>
      <c r="D11" s="5"/>
      <c r="E11" s="2"/>
    </row>
    <row r="12" spans="1:8" ht="17.25">
      <c r="A12" s="25" t="s">
        <v>1</v>
      </c>
      <c r="B12" s="3" t="s">
        <v>32</v>
      </c>
      <c r="C12" s="3"/>
      <c r="D12" s="3"/>
      <c r="E12" s="2"/>
    </row>
    <row r="13" spans="1:8" ht="17.25">
      <c r="A13" s="25" t="s">
        <v>3</v>
      </c>
      <c r="B13" s="3" t="s">
        <v>4</v>
      </c>
      <c r="C13" s="3"/>
      <c r="D13" s="3"/>
      <c r="E13" s="2"/>
    </row>
    <row r="14" spans="1:8" ht="18" thickBot="1">
      <c r="A14" s="3"/>
      <c r="B14" s="3"/>
      <c r="C14" s="3"/>
      <c r="D14" s="3"/>
    </row>
    <row r="15" spans="1:8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42" t="s">
        <v>20</v>
      </c>
      <c r="F15" s="26"/>
      <c r="G15" s="26"/>
      <c r="H15" s="26"/>
    </row>
    <row r="16" spans="1:8" ht="17.25">
      <c r="A16" s="93">
        <v>1</v>
      </c>
      <c r="B16" s="353" t="s">
        <v>7</v>
      </c>
      <c r="C16" s="290">
        <v>1</v>
      </c>
      <c r="D16" s="290">
        <v>148000</v>
      </c>
      <c r="E16" s="291">
        <f>C16*D16</f>
        <v>148000</v>
      </c>
    </row>
    <row r="17" spans="1:5" ht="17.25">
      <c r="A17" s="67">
        <v>2</v>
      </c>
      <c r="B17" s="327" t="s">
        <v>8</v>
      </c>
      <c r="C17" s="8">
        <v>0.5</v>
      </c>
      <c r="D17" s="8">
        <v>116000</v>
      </c>
      <c r="E17" s="331">
        <f t="shared" ref="E17:E28" si="0">C17*D17</f>
        <v>58000</v>
      </c>
    </row>
    <row r="18" spans="1:5" ht="17.25">
      <c r="A18" s="67">
        <v>3</v>
      </c>
      <c r="B18" s="327" t="s">
        <v>9</v>
      </c>
      <c r="C18" s="8">
        <v>1</v>
      </c>
      <c r="D18" s="8">
        <v>120000</v>
      </c>
      <c r="E18" s="331">
        <f t="shared" si="0"/>
        <v>120000</v>
      </c>
    </row>
    <row r="19" spans="1:5" ht="17.25">
      <c r="A19" s="67">
        <v>4</v>
      </c>
      <c r="B19" s="327" t="s">
        <v>9</v>
      </c>
      <c r="C19" s="8">
        <v>0.25</v>
      </c>
      <c r="D19" s="8">
        <v>120000</v>
      </c>
      <c r="E19" s="331">
        <f t="shared" si="0"/>
        <v>30000</v>
      </c>
    </row>
    <row r="20" spans="1:5" ht="17.25">
      <c r="A20" s="67">
        <v>5</v>
      </c>
      <c r="B20" s="327" t="s">
        <v>10</v>
      </c>
      <c r="C20" s="8">
        <v>1.1000000000000001</v>
      </c>
      <c r="D20" s="8">
        <v>104000</v>
      </c>
      <c r="E20" s="331">
        <f t="shared" si="0"/>
        <v>114400.00000000001</v>
      </c>
    </row>
    <row r="21" spans="1:5" ht="17.25">
      <c r="A21" s="67">
        <v>6</v>
      </c>
      <c r="B21" s="327" t="s">
        <v>11</v>
      </c>
      <c r="C21" s="10">
        <v>0.25</v>
      </c>
      <c r="D21" s="8">
        <v>110000</v>
      </c>
      <c r="E21" s="331">
        <f t="shared" si="0"/>
        <v>27500</v>
      </c>
    </row>
    <row r="22" spans="1:5" ht="17.25">
      <c r="A22" s="67">
        <v>7</v>
      </c>
      <c r="B22" s="327" t="s">
        <v>12</v>
      </c>
      <c r="C22" s="11">
        <v>0.25</v>
      </c>
      <c r="D22" s="8">
        <v>110000</v>
      </c>
      <c r="E22" s="331">
        <f t="shared" si="0"/>
        <v>27500</v>
      </c>
    </row>
    <row r="23" spans="1:5" ht="17.25">
      <c r="A23" s="44">
        <v>8</v>
      </c>
      <c r="B23" s="327" t="s">
        <v>13</v>
      </c>
      <c r="C23" s="8">
        <v>0.5</v>
      </c>
      <c r="D23" s="8">
        <v>104000</v>
      </c>
      <c r="E23" s="331">
        <f t="shared" si="0"/>
        <v>52000</v>
      </c>
    </row>
    <row r="24" spans="1:5" ht="17.25">
      <c r="A24" s="67">
        <v>9</v>
      </c>
      <c r="B24" s="327" t="s">
        <v>14</v>
      </c>
      <c r="C24" s="10">
        <v>1</v>
      </c>
      <c r="D24" s="8">
        <v>104000</v>
      </c>
      <c r="E24" s="331">
        <f t="shared" si="0"/>
        <v>104000</v>
      </c>
    </row>
    <row r="25" spans="1:5" ht="17.25">
      <c r="A25" s="67">
        <v>10</v>
      </c>
      <c r="B25" s="327" t="s">
        <v>15</v>
      </c>
      <c r="C25" s="8">
        <v>0.5</v>
      </c>
      <c r="D25" s="8">
        <v>104000</v>
      </c>
      <c r="E25" s="331">
        <f t="shared" si="0"/>
        <v>52000</v>
      </c>
    </row>
    <row r="26" spans="1:5" ht="17.25">
      <c r="A26" s="67">
        <v>11</v>
      </c>
      <c r="B26" s="327" t="s">
        <v>16</v>
      </c>
      <c r="C26" s="8">
        <v>0.25</v>
      </c>
      <c r="D26" s="8">
        <v>104000</v>
      </c>
      <c r="E26" s="331">
        <f t="shared" si="0"/>
        <v>26000</v>
      </c>
    </row>
    <row r="27" spans="1:5" ht="17.25">
      <c r="A27" s="67">
        <v>12</v>
      </c>
      <c r="B27" s="327" t="s">
        <v>17</v>
      </c>
      <c r="C27" s="8">
        <v>0.5</v>
      </c>
      <c r="D27" s="8">
        <v>104000</v>
      </c>
      <c r="E27" s="331">
        <f t="shared" si="0"/>
        <v>52000</v>
      </c>
    </row>
    <row r="28" spans="1:5" ht="18" thickBot="1">
      <c r="A28" s="101">
        <v>13</v>
      </c>
      <c r="B28" s="345" t="s">
        <v>29</v>
      </c>
      <c r="C28" s="190">
        <v>0.25</v>
      </c>
      <c r="D28" s="6">
        <v>104000</v>
      </c>
      <c r="E28" s="348">
        <f t="shared" si="0"/>
        <v>26000</v>
      </c>
    </row>
    <row r="29" spans="1:5" ht="18" thickBot="1">
      <c r="A29" s="104"/>
      <c r="B29" s="346" t="s">
        <v>20</v>
      </c>
      <c r="C29" s="347">
        <f>SUM(C16:C28)</f>
        <v>7.35</v>
      </c>
      <c r="D29" s="347"/>
      <c r="E29" s="349">
        <f>SUM(E16:E28)</f>
        <v>837400</v>
      </c>
    </row>
    <row r="30" spans="1:5" ht="16.5">
      <c r="A30" s="19"/>
      <c r="B30" s="2"/>
      <c r="C30" s="2"/>
      <c r="D30" s="2"/>
    </row>
    <row r="31" spans="1:5" ht="16.5">
      <c r="A31" s="19"/>
      <c r="B31" s="2"/>
      <c r="C31" s="2"/>
      <c r="D31" s="2"/>
    </row>
    <row r="32" spans="1:5" ht="20.25">
      <c r="A32" s="505" t="s">
        <v>21</v>
      </c>
      <c r="B32" s="505"/>
      <c r="C32" s="81"/>
      <c r="D32" s="311" t="s">
        <v>42</v>
      </c>
      <c r="E32" s="2"/>
    </row>
    <row r="33" spans="1:4" ht="16.5">
      <c r="A33" s="19"/>
      <c r="B33" s="17"/>
      <c r="C33" s="17"/>
      <c r="D33" s="18"/>
    </row>
    <row r="34" spans="1:4">
      <c r="A34" s="19"/>
      <c r="B34" s="19"/>
      <c r="C34" s="19"/>
      <c r="D34" s="19"/>
    </row>
    <row r="35" spans="1:4">
      <c r="B35" s="34"/>
      <c r="C35" s="34"/>
    </row>
  </sheetData>
  <mergeCells count="6">
    <mergeCell ref="A32:B32"/>
    <mergeCell ref="B11:C11"/>
    <mergeCell ref="D7:E7"/>
    <mergeCell ref="D6:E6"/>
    <mergeCell ref="A8:E8"/>
    <mergeCell ref="A10:E10"/>
  </mergeCells>
  <pageMargins left="0.33" right="0.23" top="0.36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35" sqref="A35:XFD35"/>
    </sheetView>
  </sheetViews>
  <sheetFormatPr defaultColWidth="9.140625" defaultRowHeight="17.25"/>
  <cols>
    <col min="1" max="1" width="4.85546875" style="3" customWidth="1"/>
    <col min="2" max="2" width="42.140625" style="3" customWidth="1"/>
    <col min="3" max="3" width="16.140625" style="3" customWidth="1"/>
    <col min="4" max="4" width="20.5703125" style="3" customWidth="1"/>
    <col min="5" max="5" width="14.5703125" style="3" customWidth="1"/>
    <col min="6" max="8" width="9.140625" style="3"/>
    <col min="9" max="9" width="10.28515625" style="3" bestFit="1" customWidth="1"/>
    <col min="10" max="16384" width="9.140625" style="3"/>
  </cols>
  <sheetData>
    <row r="1" spans="1:8" s="2" customFormat="1" ht="16.5">
      <c r="D1" s="2" t="s">
        <v>267</v>
      </c>
      <c r="E1" s="206"/>
    </row>
    <row r="2" spans="1:8" s="35" customFormat="1" ht="16.5" customHeight="1">
      <c r="D2" s="228" t="s">
        <v>257</v>
      </c>
    </row>
    <row r="3" spans="1:8" s="35" customFormat="1" ht="16.5" customHeight="1">
      <c r="D3" s="39" t="s">
        <v>258</v>
      </c>
    </row>
    <row r="4" spans="1:8" s="35" customFormat="1" ht="16.5" customHeight="1">
      <c r="D4" s="39" t="s">
        <v>260</v>
      </c>
    </row>
    <row r="5" spans="1:8" s="35" customFormat="1" ht="16.5" customHeight="1">
      <c r="D5" s="39" t="s">
        <v>261</v>
      </c>
    </row>
    <row r="6" spans="1:8">
      <c r="C6" s="510"/>
      <c r="D6" s="510"/>
    </row>
    <row r="7" spans="1:8" customFormat="1" ht="20.25" customHeight="1">
      <c r="C7" s="509"/>
      <c r="D7" s="509"/>
    </row>
    <row r="8" spans="1:8" customFormat="1" ht="32.25" customHeight="1">
      <c r="A8" s="513" t="s">
        <v>36</v>
      </c>
      <c r="B8" s="513"/>
      <c r="C8" s="513"/>
      <c r="D8" s="513"/>
    </row>
    <row r="9" spans="1:8" customFormat="1" ht="23.25" customHeight="1">
      <c r="A9" s="508" t="s">
        <v>0</v>
      </c>
      <c r="B9" s="508"/>
      <c r="C9" s="508"/>
      <c r="D9" s="508"/>
    </row>
    <row r="11" spans="1:8" ht="19.149999999999999" customHeight="1">
      <c r="B11" s="3" t="s">
        <v>37</v>
      </c>
    </row>
    <row r="12" spans="1:8" ht="24.6" customHeight="1">
      <c r="B12" s="3" t="s">
        <v>38</v>
      </c>
    </row>
    <row r="13" spans="1:8" ht="21" customHeight="1" thickBot="1"/>
    <row r="14" spans="1:8" customFormat="1" ht="35.25" thickBot="1">
      <c r="A14" s="239" t="s">
        <v>5</v>
      </c>
      <c r="B14" s="320" t="s">
        <v>6</v>
      </c>
      <c r="C14" s="321" t="s">
        <v>24</v>
      </c>
      <c r="D14" s="321" t="s">
        <v>147</v>
      </c>
      <c r="E14" s="342" t="s">
        <v>20</v>
      </c>
      <c r="F14" s="26"/>
      <c r="G14" s="26"/>
      <c r="H14" s="26"/>
    </row>
    <row r="15" spans="1:8" ht="20.100000000000001" customHeight="1">
      <c r="A15" s="41">
        <v>1</v>
      </c>
      <c r="B15" s="42" t="s">
        <v>7</v>
      </c>
      <c r="C15" s="43">
        <v>1</v>
      </c>
      <c r="D15" s="52">
        <v>158000</v>
      </c>
      <c r="E15" s="354">
        <f>C15*D15</f>
        <v>158000</v>
      </c>
    </row>
    <row r="16" spans="1:8" ht="20.100000000000001" customHeight="1">
      <c r="A16" s="44">
        <v>2</v>
      </c>
      <c r="B16" s="45" t="s">
        <v>12</v>
      </c>
      <c r="C16" s="11">
        <v>1</v>
      </c>
      <c r="D16" s="53">
        <v>110000</v>
      </c>
      <c r="E16" s="331">
        <f t="shared" ref="E16:E31" si="0">C16*D16</f>
        <v>110000</v>
      </c>
    </row>
    <row r="17" spans="1:5" ht="20.100000000000001" customHeight="1">
      <c r="A17" s="44">
        <v>3</v>
      </c>
      <c r="B17" s="45" t="s">
        <v>8</v>
      </c>
      <c r="C17" s="11">
        <v>0.5</v>
      </c>
      <c r="D17" s="53">
        <v>116000</v>
      </c>
      <c r="E17" s="331">
        <f t="shared" si="0"/>
        <v>58000</v>
      </c>
    </row>
    <row r="18" spans="1:5" ht="20.100000000000001" customHeight="1">
      <c r="A18" s="44">
        <v>4</v>
      </c>
      <c r="B18" s="45" t="s">
        <v>9</v>
      </c>
      <c r="C18" s="11">
        <v>1.4</v>
      </c>
      <c r="D18" s="53">
        <v>120000</v>
      </c>
      <c r="E18" s="331">
        <f t="shared" si="0"/>
        <v>168000</v>
      </c>
    </row>
    <row r="19" spans="1:5" ht="20.100000000000001" customHeight="1">
      <c r="A19" s="44">
        <v>5</v>
      </c>
      <c r="B19" s="45" t="s">
        <v>9</v>
      </c>
      <c r="C19" s="11">
        <v>3.75</v>
      </c>
      <c r="D19" s="53">
        <v>120000</v>
      </c>
      <c r="E19" s="331">
        <f t="shared" si="0"/>
        <v>450000</v>
      </c>
    </row>
    <row r="20" spans="1:5" ht="20.100000000000001" customHeight="1">
      <c r="A20" s="44">
        <v>6</v>
      </c>
      <c r="B20" s="45" t="s">
        <v>39</v>
      </c>
      <c r="C20" s="11">
        <v>1.3</v>
      </c>
      <c r="D20" s="53">
        <v>100000</v>
      </c>
      <c r="E20" s="331">
        <f t="shared" si="0"/>
        <v>130000</v>
      </c>
    </row>
    <row r="21" spans="1:5" ht="20.100000000000001" customHeight="1">
      <c r="A21" s="44">
        <v>7</v>
      </c>
      <c r="B21" s="45" t="s">
        <v>10</v>
      </c>
      <c r="C21" s="11">
        <v>1.1000000000000001</v>
      </c>
      <c r="D21" s="53">
        <v>104000</v>
      </c>
      <c r="E21" s="331">
        <f t="shared" si="0"/>
        <v>114400.00000000001</v>
      </c>
    </row>
    <row r="22" spans="1:5" ht="20.100000000000001" customHeight="1">
      <c r="A22" s="44">
        <v>8</v>
      </c>
      <c r="B22" s="45" t="s">
        <v>10</v>
      </c>
      <c r="C22" s="11">
        <v>2.2000000000000002</v>
      </c>
      <c r="D22" s="53">
        <v>100000</v>
      </c>
      <c r="E22" s="331">
        <f t="shared" si="0"/>
        <v>220000.00000000003</v>
      </c>
    </row>
    <row r="23" spans="1:5" ht="20.100000000000001" customHeight="1">
      <c r="A23" s="44">
        <v>9</v>
      </c>
      <c r="B23" s="45" t="s">
        <v>40</v>
      </c>
      <c r="C23" s="11">
        <v>1</v>
      </c>
      <c r="D23" s="53">
        <v>110000</v>
      </c>
      <c r="E23" s="331">
        <f t="shared" si="0"/>
        <v>110000</v>
      </c>
    </row>
    <row r="24" spans="1:5" ht="20.100000000000001" customHeight="1">
      <c r="A24" s="44">
        <v>10</v>
      </c>
      <c r="B24" s="45" t="s">
        <v>13</v>
      </c>
      <c r="C24" s="11">
        <v>1</v>
      </c>
      <c r="D24" s="53">
        <v>104000</v>
      </c>
      <c r="E24" s="331">
        <f t="shared" si="0"/>
        <v>104000</v>
      </c>
    </row>
    <row r="25" spans="1:5" ht="20.100000000000001" customHeight="1">
      <c r="A25" s="44">
        <v>11</v>
      </c>
      <c r="B25" s="45" t="s">
        <v>16</v>
      </c>
      <c r="C25" s="11">
        <v>0.5</v>
      </c>
      <c r="D25" s="53">
        <v>100000</v>
      </c>
      <c r="E25" s="331">
        <f t="shared" si="0"/>
        <v>50000</v>
      </c>
    </row>
    <row r="26" spans="1:5" ht="20.100000000000001" customHeight="1">
      <c r="A26" s="44">
        <v>12</v>
      </c>
      <c r="B26" s="45" t="s">
        <v>14</v>
      </c>
      <c r="C26" s="11">
        <v>1</v>
      </c>
      <c r="D26" s="53">
        <v>104000</v>
      </c>
      <c r="E26" s="331">
        <f t="shared" si="0"/>
        <v>104000</v>
      </c>
    </row>
    <row r="27" spans="1:5" ht="20.100000000000001" customHeight="1">
      <c r="A27" s="44">
        <v>13</v>
      </c>
      <c r="B27" s="45" t="s">
        <v>41</v>
      </c>
      <c r="C27" s="11">
        <v>1</v>
      </c>
      <c r="D27" s="53">
        <v>104000</v>
      </c>
      <c r="E27" s="331">
        <f t="shared" si="0"/>
        <v>104000</v>
      </c>
    </row>
    <row r="28" spans="1:5" ht="20.100000000000001" customHeight="1">
      <c r="A28" s="44">
        <v>14</v>
      </c>
      <c r="B28" s="45" t="s">
        <v>17</v>
      </c>
      <c r="C28" s="11">
        <v>0.5</v>
      </c>
      <c r="D28" s="53">
        <v>104000</v>
      </c>
      <c r="E28" s="331">
        <f t="shared" si="0"/>
        <v>52000</v>
      </c>
    </row>
    <row r="29" spans="1:5" ht="20.100000000000001" customHeight="1">
      <c r="A29" s="44">
        <v>15</v>
      </c>
      <c r="B29" s="45" t="s">
        <v>29</v>
      </c>
      <c r="C29" s="11">
        <v>0.5</v>
      </c>
      <c r="D29" s="53">
        <v>104000</v>
      </c>
      <c r="E29" s="331">
        <f t="shared" si="0"/>
        <v>52000</v>
      </c>
    </row>
    <row r="30" spans="1:5" ht="20.100000000000001" customHeight="1">
      <c r="A30" s="44">
        <v>16</v>
      </c>
      <c r="B30" s="45" t="s">
        <v>19</v>
      </c>
      <c r="C30" s="11">
        <v>1</v>
      </c>
      <c r="D30" s="53">
        <v>104000</v>
      </c>
      <c r="E30" s="331">
        <f t="shared" si="0"/>
        <v>104000</v>
      </c>
    </row>
    <row r="31" spans="1:5" ht="20.100000000000001" customHeight="1" thickBot="1">
      <c r="A31" s="46">
        <v>17</v>
      </c>
      <c r="B31" s="45" t="s">
        <v>28</v>
      </c>
      <c r="C31" s="11">
        <v>1</v>
      </c>
      <c r="D31" s="53">
        <v>105000</v>
      </c>
      <c r="E31" s="348">
        <f t="shared" si="0"/>
        <v>105000</v>
      </c>
    </row>
    <row r="32" spans="1:5" s="50" customFormat="1" ht="20.100000000000001" customHeight="1" thickBot="1">
      <c r="A32" s="47"/>
      <c r="B32" s="48" t="s">
        <v>20</v>
      </c>
      <c r="C32" s="49">
        <f>SUM(C15:C31)</f>
        <v>19.75</v>
      </c>
      <c r="D32" s="54">
        <f>SUM(D15:D31)</f>
        <v>1867000</v>
      </c>
      <c r="E32" s="355">
        <f>SUM(E15:E31)</f>
        <v>2193400</v>
      </c>
    </row>
    <row r="33" spans="1:5" ht="19.5" customHeight="1"/>
    <row r="34" spans="1:5" ht="10.5" customHeight="1"/>
    <row r="35" spans="1:5" customFormat="1" ht="20.25">
      <c r="A35" s="505" t="s">
        <v>21</v>
      </c>
      <c r="B35" s="505"/>
      <c r="C35" s="81"/>
      <c r="D35" s="311" t="s">
        <v>42</v>
      </c>
      <c r="E35" s="2"/>
    </row>
    <row r="37" spans="1:5" ht="21.6" customHeight="1"/>
  </sheetData>
  <mergeCells count="5">
    <mergeCell ref="A8:D8"/>
    <mergeCell ref="A9:D9"/>
    <mergeCell ref="C7:D7"/>
    <mergeCell ref="C6:D6"/>
    <mergeCell ref="A35:B35"/>
  </mergeCells>
  <pageMargins left="0.3" right="0.2" top="0.36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35" sqref="A35:XFD35"/>
    </sheetView>
  </sheetViews>
  <sheetFormatPr defaultColWidth="9.140625" defaultRowHeight="16.5"/>
  <cols>
    <col min="1" max="1" width="4.85546875" style="2" customWidth="1"/>
    <col min="2" max="2" width="40.42578125" style="2" customWidth="1"/>
    <col min="3" max="3" width="16.28515625" style="2" customWidth="1"/>
    <col min="4" max="4" width="19.28515625" style="2" customWidth="1"/>
    <col min="5" max="5" width="16.28515625" style="2" customWidth="1"/>
    <col min="6" max="16384" width="9.140625" style="2"/>
  </cols>
  <sheetData>
    <row r="1" spans="1:9">
      <c r="D1" s="2" t="s">
        <v>268</v>
      </c>
      <c r="E1" s="206"/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>
      <c r="D6" s="510"/>
      <c r="E6" s="510"/>
    </row>
    <row r="7" spans="1:9" ht="15.75" customHeight="1">
      <c r="D7" s="509"/>
      <c r="E7" s="509"/>
    </row>
    <row r="8" spans="1:9" ht="34.5" customHeight="1">
      <c r="A8" s="514" t="s">
        <v>269</v>
      </c>
      <c r="B8" s="514"/>
      <c r="C8" s="514"/>
      <c r="D8" s="514"/>
      <c r="E8" s="514"/>
    </row>
    <row r="9" spans="1:9" s="39" customFormat="1" ht="11.25" customHeight="1">
      <c r="A9" s="3"/>
      <c r="B9" s="3"/>
      <c r="C9" s="3"/>
      <c r="D9" s="3"/>
      <c r="E9" s="2"/>
      <c r="F9" s="2"/>
      <c r="G9" s="2"/>
      <c r="H9" s="2"/>
      <c r="I9" s="2"/>
    </row>
    <row r="10" spans="1:9" s="39" customFormat="1" ht="21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6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39" customFormat="1" ht="21.75" customHeight="1">
      <c r="A12" s="3"/>
      <c r="B12" s="3" t="s">
        <v>43</v>
      </c>
      <c r="C12" s="3"/>
      <c r="D12" s="3"/>
      <c r="E12" s="3"/>
      <c r="F12" s="3"/>
      <c r="G12" s="3"/>
      <c r="H12" s="3"/>
      <c r="I12" s="3"/>
    </row>
    <row r="13" spans="1:9" ht="21.75" customHeight="1">
      <c r="A13" s="3"/>
      <c r="B13" s="3" t="s">
        <v>38</v>
      </c>
      <c r="C13" s="3"/>
      <c r="D13" s="3"/>
      <c r="E13" s="3"/>
      <c r="F13" s="3"/>
      <c r="G13" s="3"/>
      <c r="H13" s="3"/>
      <c r="I13" s="3"/>
    </row>
    <row r="14" spans="1:9" ht="18" customHeight="1" thickBot="1"/>
    <row r="15" spans="1:9" customFormat="1" ht="52.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42" t="s">
        <v>20</v>
      </c>
      <c r="F15" s="26"/>
      <c r="G15" s="26"/>
      <c r="H15" s="26"/>
    </row>
    <row r="16" spans="1:9" ht="17.25">
      <c r="A16" s="67">
        <v>1</v>
      </c>
      <c r="B16" s="121" t="s">
        <v>7</v>
      </c>
      <c r="C16" s="8">
        <v>1</v>
      </c>
      <c r="D16" s="8">
        <v>158000</v>
      </c>
      <c r="E16" s="357">
        <f>C16*D16</f>
        <v>158000</v>
      </c>
    </row>
    <row r="17" spans="1:9" ht="17.25" customHeight="1">
      <c r="A17" s="67">
        <v>2</v>
      </c>
      <c r="B17" s="121" t="s">
        <v>26</v>
      </c>
      <c r="C17" s="8">
        <v>0.5</v>
      </c>
      <c r="D17" s="8">
        <v>110000</v>
      </c>
      <c r="E17" s="357">
        <f t="shared" ref="E17:E31" si="0">C17*D17</f>
        <v>55000</v>
      </c>
    </row>
    <row r="18" spans="1:9" s="3" customFormat="1" ht="17.25">
      <c r="A18" s="67">
        <v>3</v>
      </c>
      <c r="B18" s="121" t="s">
        <v>8</v>
      </c>
      <c r="C18" s="8">
        <v>0.5</v>
      </c>
      <c r="D18" s="8">
        <v>116000</v>
      </c>
      <c r="E18" s="357">
        <f t="shared" si="0"/>
        <v>58000</v>
      </c>
      <c r="F18" s="2"/>
      <c r="G18" s="2"/>
      <c r="H18" s="2"/>
      <c r="I18" s="2"/>
    </row>
    <row r="19" spans="1:9" s="3" customFormat="1" ht="19.149999999999999" customHeight="1">
      <c r="A19" s="67">
        <v>4</v>
      </c>
      <c r="B19" s="121" t="s">
        <v>9</v>
      </c>
      <c r="C19" s="8">
        <v>2.5</v>
      </c>
      <c r="D19" s="8">
        <v>120000</v>
      </c>
      <c r="E19" s="357">
        <f t="shared" si="0"/>
        <v>300000</v>
      </c>
      <c r="F19" s="2"/>
      <c r="G19" s="2"/>
      <c r="H19" s="2"/>
      <c r="I19" s="2"/>
    </row>
    <row r="20" spans="1:9" s="3" customFormat="1" ht="18.75" customHeight="1">
      <c r="A20" s="67">
        <v>5</v>
      </c>
      <c r="B20" s="121" t="s">
        <v>9</v>
      </c>
      <c r="C20" s="8">
        <v>1.4</v>
      </c>
      <c r="D20" s="8">
        <v>120000</v>
      </c>
      <c r="E20" s="357">
        <f t="shared" si="0"/>
        <v>168000</v>
      </c>
      <c r="F20" s="2"/>
      <c r="G20" s="2"/>
      <c r="H20" s="2"/>
      <c r="I20" s="2"/>
    </row>
    <row r="21" spans="1:9" ht="17.25">
      <c r="A21" s="67">
        <v>6</v>
      </c>
      <c r="B21" s="121" t="s">
        <v>27</v>
      </c>
      <c r="C21" s="8">
        <v>0.75</v>
      </c>
      <c r="D21" s="8">
        <v>110000</v>
      </c>
      <c r="E21" s="357">
        <f t="shared" si="0"/>
        <v>82500</v>
      </c>
    </row>
    <row r="22" spans="1:9" ht="19.5" customHeight="1">
      <c r="A22" s="67">
        <v>7</v>
      </c>
      <c r="B22" s="121" t="s">
        <v>13</v>
      </c>
      <c r="C22" s="8">
        <v>1</v>
      </c>
      <c r="D22" s="8">
        <v>104000</v>
      </c>
      <c r="E22" s="357">
        <f t="shared" si="0"/>
        <v>104000</v>
      </c>
    </row>
    <row r="23" spans="1:9" s="26" customFormat="1" ht="18" customHeight="1">
      <c r="A23" s="67">
        <v>8</v>
      </c>
      <c r="B23" s="121" t="s">
        <v>16</v>
      </c>
      <c r="C23" s="8">
        <v>0.5</v>
      </c>
      <c r="D23" s="8">
        <v>104000</v>
      </c>
      <c r="E23" s="357">
        <f t="shared" si="0"/>
        <v>52000</v>
      </c>
      <c r="F23" s="2"/>
      <c r="G23" s="2"/>
      <c r="H23" s="2"/>
      <c r="I23" s="2"/>
    </row>
    <row r="24" spans="1:9" ht="18.95" customHeight="1">
      <c r="A24" s="67">
        <v>9</v>
      </c>
      <c r="B24" s="121" t="s">
        <v>14</v>
      </c>
      <c r="C24" s="8">
        <v>1</v>
      </c>
      <c r="D24" s="8">
        <v>104000</v>
      </c>
      <c r="E24" s="357">
        <f t="shared" si="0"/>
        <v>104000</v>
      </c>
    </row>
    <row r="25" spans="1:9" ht="18.95" customHeight="1">
      <c r="A25" s="67">
        <v>10</v>
      </c>
      <c r="B25" s="121" t="s">
        <v>15</v>
      </c>
      <c r="C25" s="8">
        <v>0.5</v>
      </c>
      <c r="D25" s="8">
        <v>104000</v>
      </c>
      <c r="E25" s="357">
        <f t="shared" si="0"/>
        <v>52000</v>
      </c>
    </row>
    <row r="26" spans="1:9" ht="18.95" customHeight="1">
      <c r="A26" s="67">
        <v>11</v>
      </c>
      <c r="B26" s="121" t="s">
        <v>10</v>
      </c>
      <c r="C26" s="8">
        <v>2.2000000000000002</v>
      </c>
      <c r="D26" s="8">
        <v>104000</v>
      </c>
      <c r="E26" s="357">
        <f t="shared" si="0"/>
        <v>228800.00000000003</v>
      </c>
    </row>
    <row r="27" spans="1:9" ht="18.95" customHeight="1">
      <c r="A27" s="67">
        <v>12</v>
      </c>
      <c r="B27" s="121" t="s">
        <v>10</v>
      </c>
      <c r="C27" s="8">
        <v>1.3</v>
      </c>
      <c r="D27" s="8">
        <v>104000</v>
      </c>
      <c r="E27" s="357">
        <f t="shared" si="0"/>
        <v>135200</v>
      </c>
    </row>
    <row r="28" spans="1:9" ht="18.95" customHeight="1">
      <c r="A28" s="67">
        <v>13</v>
      </c>
      <c r="B28" s="121" t="s">
        <v>29</v>
      </c>
      <c r="C28" s="8">
        <v>0.5</v>
      </c>
      <c r="D28" s="8">
        <v>104000</v>
      </c>
      <c r="E28" s="358">
        <f t="shared" si="0"/>
        <v>52000</v>
      </c>
    </row>
    <row r="29" spans="1:9" ht="18.95" customHeight="1">
      <c r="A29" s="67">
        <v>14</v>
      </c>
      <c r="B29" s="121" t="s">
        <v>44</v>
      </c>
      <c r="C29" s="8">
        <v>0.25</v>
      </c>
      <c r="D29" s="8">
        <v>104000</v>
      </c>
      <c r="E29" s="358">
        <f t="shared" si="0"/>
        <v>26000</v>
      </c>
    </row>
    <row r="30" spans="1:9" ht="18.95" customHeight="1">
      <c r="A30" s="67">
        <v>15</v>
      </c>
      <c r="B30" s="121" t="s">
        <v>17</v>
      </c>
      <c r="C30" s="8">
        <v>0.5</v>
      </c>
      <c r="D30" s="8">
        <v>104000</v>
      </c>
      <c r="E30" s="358">
        <f t="shared" si="0"/>
        <v>52000</v>
      </c>
    </row>
    <row r="31" spans="1:9" ht="18.95" customHeight="1" thickBot="1">
      <c r="A31" s="101">
        <v>16</v>
      </c>
      <c r="B31" s="189" t="s">
        <v>19</v>
      </c>
      <c r="C31" s="6">
        <v>1</v>
      </c>
      <c r="D31" s="6">
        <v>104000</v>
      </c>
      <c r="E31" s="359">
        <f t="shared" si="0"/>
        <v>104000</v>
      </c>
    </row>
    <row r="32" spans="1:9" ht="18.95" customHeight="1" thickBot="1">
      <c r="A32" s="59"/>
      <c r="B32" s="48" t="s">
        <v>20</v>
      </c>
      <c r="C32" s="49">
        <f>SUM(C16:C31)</f>
        <v>15.400000000000002</v>
      </c>
      <c r="D32" s="49"/>
      <c r="E32" s="356">
        <f>SUM(E16:E31)</f>
        <v>1731500</v>
      </c>
    </row>
    <row r="33" spans="1:9" ht="18.95" customHeight="1"/>
    <row r="34" spans="1:9" ht="18.95" customHeight="1"/>
    <row r="35" spans="1:9" customFormat="1" ht="20.25">
      <c r="A35" s="505" t="s">
        <v>21</v>
      </c>
      <c r="B35" s="505"/>
      <c r="C35" s="81"/>
      <c r="D35" s="311" t="s">
        <v>42</v>
      </c>
      <c r="E35" s="2"/>
    </row>
    <row r="36" spans="1:9" ht="18.95" customHeight="1">
      <c r="A36" s="39"/>
      <c r="B36" s="17"/>
      <c r="C36" s="17"/>
      <c r="D36" s="18"/>
      <c r="E36"/>
    </row>
    <row r="37" spans="1:9" ht="18.95" customHeight="1">
      <c r="B37" s="4"/>
    </row>
    <row r="38" spans="1:9" ht="18.95" customHeight="1">
      <c r="E38" s="39"/>
      <c r="F38" s="39"/>
      <c r="G38" s="39"/>
      <c r="H38" s="39"/>
      <c r="I38" s="39"/>
    </row>
    <row r="39" spans="1:9" ht="18.95" customHeight="1">
      <c r="B39" s="4"/>
    </row>
    <row r="40" spans="1:9" ht="18.95" customHeight="1"/>
    <row r="41" spans="1:9" ht="18.95" customHeight="1"/>
    <row r="42" spans="1:9" ht="18.95" customHeight="1"/>
    <row r="43" spans="1:9" ht="24.95" customHeight="1"/>
    <row r="46" spans="1:9" s="39" customFormat="1">
      <c r="A46" s="2"/>
      <c r="B46" s="2"/>
      <c r="C46" s="2"/>
      <c r="D46" s="2"/>
      <c r="E46" s="2"/>
      <c r="F46" s="2"/>
      <c r="G46" s="2"/>
      <c r="H46" s="2"/>
      <c r="I46" s="2"/>
    </row>
  </sheetData>
  <mergeCells count="5">
    <mergeCell ref="A35:B35"/>
    <mergeCell ref="D7:E7"/>
    <mergeCell ref="D6:E6"/>
    <mergeCell ref="A8:E8"/>
    <mergeCell ref="A10:E10"/>
  </mergeCells>
  <pageMargins left="0.33" right="0.2" top="0.3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37" sqref="A37:XFD37"/>
    </sheetView>
  </sheetViews>
  <sheetFormatPr defaultColWidth="9.140625" defaultRowHeight="16.5"/>
  <cols>
    <col min="1" max="1" width="4.85546875" style="2" customWidth="1"/>
    <col min="2" max="2" width="41" style="2" customWidth="1"/>
    <col min="3" max="3" width="16.28515625" style="2" customWidth="1"/>
    <col min="4" max="4" width="19.28515625" style="2" customWidth="1"/>
    <col min="5" max="5" width="16.140625" style="2" customWidth="1"/>
    <col min="6" max="16384" width="9.140625" style="2"/>
  </cols>
  <sheetData>
    <row r="1" spans="1:9">
      <c r="D1" s="2" t="s">
        <v>271</v>
      </c>
      <c r="E1" s="206"/>
    </row>
    <row r="2" spans="1:9" s="35" customFormat="1" ht="16.5" customHeight="1">
      <c r="D2" s="228" t="s">
        <v>257</v>
      </c>
    </row>
    <row r="3" spans="1:9" s="35" customFormat="1" ht="16.5" customHeight="1">
      <c r="D3" s="39" t="s">
        <v>258</v>
      </c>
    </row>
    <row r="4" spans="1:9" s="35" customFormat="1" ht="16.5" customHeight="1">
      <c r="D4" s="39" t="s">
        <v>260</v>
      </c>
    </row>
    <row r="5" spans="1:9" s="35" customFormat="1" ht="16.5" customHeight="1">
      <c r="D5" s="39" t="s">
        <v>261</v>
      </c>
    </row>
    <row r="6" spans="1:9">
      <c r="D6" s="510"/>
      <c r="E6" s="510"/>
    </row>
    <row r="7" spans="1:9" ht="16.5" customHeight="1">
      <c r="D7" s="509"/>
      <c r="E7" s="509"/>
    </row>
    <row r="8" spans="1:9" ht="34.5" customHeight="1">
      <c r="A8" s="514" t="s">
        <v>270</v>
      </c>
      <c r="B8" s="514"/>
      <c r="C8" s="514"/>
      <c r="D8" s="514"/>
      <c r="E8" s="514"/>
    </row>
    <row r="9" spans="1:9" s="39" customFormat="1" ht="11.25" customHeight="1">
      <c r="A9" s="3"/>
      <c r="B9" s="3"/>
      <c r="C9" s="3"/>
      <c r="D9" s="3"/>
      <c r="E9" s="2"/>
      <c r="F9" s="2"/>
      <c r="G9" s="2"/>
      <c r="H9" s="2"/>
      <c r="I9" s="2"/>
    </row>
    <row r="10" spans="1:9" s="39" customFormat="1" ht="21" customHeight="1">
      <c r="A10" s="508" t="s">
        <v>0</v>
      </c>
      <c r="B10" s="508"/>
      <c r="C10" s="508"/>
      <c r="D10" s="508"/>
      <c r="E10" s="508"/>
      <c r="F10" s="2"/>
      <c r="G10" s="2"/>
      <c r="H10" s="2"/>
      <c r="I10" s="2"/>
    </row>
    <row r="11" spans="1:9" s="39" customFormat="1" ht="16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39" customFormat="1" ht="21.75" customHeight="1">
      <c r="A12" s="3"/>
      <c r="B12" s="3" t="s">
        <v>45</v>
      </c>
      <c r="C12" s="3"/>
      <c r="D12" s="3"/>
      <c r="E12" s="3"/>
      <c r="F12" s="3"/>
      <c r="G12" s="3"/>
      <c r="H12" s="3"/>
      <c r="I12" s="3"/>
    </row>
    <row r="13" spans="1:9" ht="21.75" customHeight="1">
      <c r="A13" s="3"/>
      <c r="B13" s="3" t="s">
        <v>38</v>
      </c>
      <c r="C13" s="3"/>
      <c r="D13" s="3"/>
      <c r="E13" s="3"/>
      <c r="F13" s="3"/>
      <c r="G13" s="3"/>
      <c r="H13" s="3"/>
      <c r="I13" s="3"/>
    </row>
    <row r="14" spans="1:9" ht="18" customHeight="1" thickBot="1"/>
    <row r="15" spans="1:9" customFormat="1" ht="52.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42" t="s">
        <v>20</v>
      </c>
      <c r="F15" s="26"/>
      <c r="G15" s="26"/>
      <c r="H15" s="26"/>
    </row>
    <row r="16" spans="1:9" ht="17.25">
      <c r="A16" s="93">
        <v>1</v>
      </c>
      <c r="B16" s="121" t="s">
        <v>7</v>
      </c>
      <c r="C16" s="8">
        <v>1</v>
      </c>
      <c r="D16" s="8">
        <v>148000</v>
      </c>
      <c r="E16" s="262">
        <f>C16*D16</f>
        <v>148000</v>
      </c>
    </row>
    <row r="17" spans="1:9" ht="17.25" customHeight="1">
      <c r="A17" s="67">
        <v>2</v>
      </c>
      <c r="B17" s="121" t="s">
        <v>8</v>
      </c>
      <c r="C17" s="8">
        <v>0.5</v>
      </c>
      <c r="D17" s="8">
        <v>116000</v>
      </c>
      <c r="E17" s="262">
        <f t="shared" ref="E17:E33" si="0">C17*D17</f>
        <v>58000</v>
      </c>
    </row>
    <row r="18" spans="1:9" s="3" customFormat="1" ht="17.25">
      <c r="A18" s="67">
        <v>3</v>
      </c>
      <c r="B18" s="121" t="s">
        <v>12</v>
      </c>
      <c r="C18" s="8">
        <v>0.25</v>
      </c>
      <c r="D18" s="8">
        <v>110000</v>
      </c>
      <c r="E18" s="262">
        <f t="shared" si="0"/>
        <v>27500</v>
      </c>
      <c r="F18" s="2"/>
      <c r="G18" s="2"/>
      <c r="H18" s="2"/>
      <c r="I18" s="2"/>
    </row>
    <row r="19" spans="1:9" s="3" customFormat="1" ht="19.149999999999999" customHeight="1">
      <c r="A19" s="67">
        <v>4</v>
      </c>
      <c r="B19" s="121" t="s">
        <v>9</v>
      </c>
      <c r="C19" s="8">
        <v>1</v>
      </c>
      <c r="D19" s="8">
        <v>120000</v>
      </c>
      <c r="E19" s="262">
        <f t="shared" si="0"/>
        <v>120000</v>
      </c>
      <c r="F19" s="2"/>
      <c r="G19" s="2"/>
      <c r="H19" s="2"/>
      <c r="I19" s="2"/>
    </row>
    <row r="20" spans="1:9" s="3" customFormat="1" ht="18.75" customHeight="1">
      <c r="A20" s="67">
        <v>5</v>
      </c>
      <c r="B20" s="121" t="s">
        <v>9</v>
      </c>
      <c r="C20" s="8">
        <v>1</v>
      </c>
      <c r="D20" s="8">
        <v>120000</v>
      </c>
      <c r="E20" s="262">
        <f t="shared" si="0"/>
        <v>120000</v>
      </c>
      <c r="F20" s="2"/>
      <c r="G20" s="2"/>
      <c r="H20" s="2"/>
      <c r="I20" s="2"/>
    </row>
    <row r="21" spans="1:9" ht="17.25">
      <c r="A21" s="67">
        <v>6</v>
      </c>
      <c r="B21" s="121" t="s">
        <v>9</v>
      </c>
      <c r="C21" s="8">
        <v>0.25</v>
      </c>
      <c r="D21" s="8">
        <v>120000</v>
      </c>
      <c r="E21" s="262">
        <f t="shared" si="0"/>
        <v>30000</v>
      </c>
    </row>
    <row r="22" spans="1:9" ht="19.5" customHeight="1">
      <c r="A22" s="67">
        <v>7</v>
      </c>
      <c r="B22" s="121" t="s">
        <v>9</v>
      </c>
      <c r="C22" s="8">
        <v>0.25</v>
      </c>
      <c r="D22" s="8">
        <v>120000</v>
      </c>
      <c r="E22" s="262">
        <f t="shared" si="0"/>
        <v>30000</v>
      </c>
    </row>
    <row r="23" spans="1:9" s="26" customFormat="1" ht="18" customHeight="1">
      <c r="A23" s="67">
        <v>8</v>
      </c>
      <c r="B23" s="121" t="s">
        <v>27</v>
      </c>
      <c r="C23" s="8">
        <v>0.5</v>
      </c>
      <c r="D23" s="8">
        <v>110000</v>
      </c>
      <c r="E23" s="262">
        <f t="shared" si="0"/>
        <v>55000</v>
      </c>
      <c r="F23" s="2"/>
      <c r="G23" s="2"/>
      <c r="H23" s="2"/>
      <c r="I23" s="2"/>
    </row>
    <row r="24" spans="1:9" ht="18.95" customHeight="1">
      <c r="A24" s="67">
        <v>9</v>
      </c>
      <c r="B24" s="121" t="s">
        <v>13</v>
      </c>
      <c r="C24" s="8">
        <v>0.5</v>
      </c>
      <c r="D24" s="8">
        <v>104000</v>
      </c>
      <c r="E24" s="262">
        <f t="shared" si="0"/>
        <v>52000</v>
      </c>
    </row>
    <row r="25" spans="1:9" ht="18.95" customHeight="1">
      <c r="A25" s="67">
        <v>10</v>
      </c>
      <c r="B25" s="121" t="s">
        <v>14</v>
      </c>
      <c r="C25" s="8">
        <v>1</v>
      </c>
      <c r="D25" s="8">
        <v>100000</v>
      </c>
      <c r="E25" s="262">
        <f t="shared" si="0"/>
        <v>100000</v>
      </c>
    </row>
    <row r="26" spans="1:9" ht="18.95" customHeight="1">
      <c r="A26" s="67">
        <v>11</v>
      </c>
      <c r="B26" s="121" t="s">
        <v>15</v>
      </c>
      <c r="C26" s="8">
        <v>0.5</v>
      </c>
      <c r="D26" s="8">
        <v>104000</v>
      </c>
      <c r="E26" s="262">
        <f t="shared" si="0"/>
        <v>52000</v>
      </c>
    </row>
    <row r="27" spans="1:9" ht="18.95" customHeight="1">
      <c r="A27" s="67">
        <v>12</v>
      </c>
      <c r="B27" s="121" t="s">
        <v>10</v>
      </c>
      <c r="C27" s="8">
        <v>1.1000000000000001</v>
      </c>
      <c r="D27" s="8">
        <v>104000</v>
      </c>
      <c r="E27" s="262">
        <f t="shared" si="0"/>
        <v>114400.00000000001</v>
      </c>
    </row>
    <row r="28" spans="1:9" ht="18.95" customHeight="1">
      <c r="A28" s="67">
        <v>13</v>
      </c>
      <c r="B28" s="121" t="s">
        <v>10</v>
      </c>
      <c r="C28" s="8">
        <v>1.1000000000000001</v>
      </c>
      <c r="D28" s="8">
        <v>100000</v>
      </c>
      <c r="E28" s="360">
        <f t="shared" si="0"/>
        <v>110000.00000000001</v>
      </c>
    </row>
    <row r="29" spans="1:9" ht="18.95" customHeight="1">
      <c r="A29" s="67">
        <v>14</v>
      </c>
      <c r="B29" s="121" t="s">
        <v>136</v>
      </c>
      <c r="C29" s="8">
        <v>0.5</v>
      </c>
      <c r="D29" s="8">
        <v>104000</v>
      </c>
      <c r="E29" s="360">
        <f t="shared" si="0"/>
        <v>52000</v>
      </c>
    </row>
    <row r="30" spans="1:9" ht="18.95" customHeight="1">
      <c r="A30" s="67">
        <v>15</v>
      </c>
      <c r="B30" s="121" t="s">
        <v>16</v>
      </c>
      <c r="C30" s="8">
        <v>0.5</v>
      </c>
      <c r="D30" s="8">
        <v>104000</v>
      </c>
      <c r="E30" s="360">
        <f t="shared" si="0"/>
        <v>52000</v>
      </c>
    </row>
    <row r="31" spans="1:9" ht="18.95" customHeight="1">
      <c r="A31" s="67">
        <v>16</v>
      </c>
      <c r="B31" s="121" t="s">
        <v>17</v>
      </c>
      <c r="C31" s="8">
        <v>0.5</v>
      </c>
      <c r="D31" s="8">
        <v>104000</v>
      </c>
      <c r="E31" s="262">
        <f t="shared" si="0"/>
        <v>52000</v>
      </c>
    </row>
    <row r="32" spans="1:9" ht="18.95" customHeight="1">
      <c r="A32" s="230">
        <v>17</v>
      </c>
      <c r="B32" s="121" t="s">
        <v>19</v>
      </c>
      <c r="C32" s="11">
        <v>1</v>
      </c>
      <c r="D32" s="11">
        <v>100000</v>
      </c>
      <c r="E32" s="360">
        <f t="shared" si="0"/>
        <v>100000</v>
      </c>
    </row>
    <row r="33" spans="1:9" ht="18.95" customHeight="1" thickBot="1">
      <c r="A33" s="231">
        <v>18</v>
      </c>
      <c r="B33" s="189" t="s">
        <v>47</v>
      </c>
      <c r="C33" s="190">
        <v>1</v>
      </c>
      <c r="D33" s="190">
        <v>120000</v>
      </c>
      <c r="E33" s="362">
        <f t="shared" si="0"/>
        <v>120000</v>
      </c>
    </row>
    <row r="34" spans="1:9" ht="21.75" customHeight="1" thickBot="1">
      <c r="A34" s="59"/>
      <c r="B34" s="48" t="s">
        <v>20</v>
      </c>
      <c r="C34" s="49">
        <f>SUM(C16:C33)</f>
        <v>12.45</v>
      </c>
      <c r="D34" s="49"/>
      <c r="E34" s="361">
        <f>SUM(E16:E33)</f>
        <v>1392900</v>
      </c>
    </row>
    <row r="35" spans="1:9" ht="18.95" customHeight="1">
      <c r="A35" s="39"/>
      <c r="B35" s="37"/>
      <c r="C35" s="515"/>
      <c r="D35" s="515"/>
    </row>
    <row r="36" spans="1:9" ht="18.95" customHeight="1">
      <c r="B36" s="4"/>
    </row>
    <row r="37" spans="1:9" customFormat="1" ht="20.25">
      <c r="A37" s="505" t="s">
        <v>21</v>
      </c>
      <c r="B37" s="505"/>
      <c r="C37" s="81"/>
      <c r="D37" s="311" t="s">
        <v>42</v>
      </c>
      <c r="E37" s="2"/>
    </row>
    <row r="38" spans="1:9" ht="18.95" customHeight="1">
      <c r="B38" s="17"/>
      <c r="C38" s="17"/>
      <c r="D38" s="18"/>
      <c r="E38"/>
      <c r="F38" s="39"/>
      <c r="G38" s="39"/>
      <c r="H38" s="39"/>
      <c r="I38" s="39"/>
    </row>
    <row r="39" spans="1:9" ht="18.95" customHeight="1">
      <c r="B39" s="4"/>
    </row>
    <row r="40" spans="1:9" ht="18.95" customHeight="1"/>
    <row r="41" spans="1:9" ht="18.95" customHeight="1"/>
    <row r="42" spans="1:9" ht="18.95" customHeight="1"/>
    <row r="43" spans="1:9" ht="24.95" customHeight="1"/>
    <row r="46" spans="1:9" s="39" customFormat="1">
      <c r="A46" s="2"/>
      <c r="B46" s="2"/>
      <c r="C46" s="2"/>
      <c r="D46" s="2"/>
      <c r="E46" s="2"/>
      <c r="F46" s="2"/>
      <c r="G46" s="2"/>
      <c r="H46" s="2"/>
      <c r="I46" s="2"/>
    </row>
  </sheetData>
  <mergeCells count="6">
    <mergeCell ref="A37:B37"/>
    <mergeCell ref="D6:E6"/>
    <mergeCell ref="D7:E7"/>
    <mergeCell ref="C35:D35"/>
    <mergeCell ref="A8:E8"/>
    <mergeCell ref="A10:E10"/>
  </mergeCells>
  <pageMargins left="0.31" right="0.21" top="0.42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1" sqref="A31:XFD31"/>
    </sheetView>
  </sheetViews>
  <sheetFormatPr defaultRowHeight="15"/>
  <cols>
    <col min="1" max="1" width="6.5703125" customWidth="1"/>
    <col min="2" max="2" width="36.28515625" customWidth="1"/>
    <col min="3" max="3" width="17.85546875" customWidth="1"/>
    <col min="4" max="4" width="20.140625" customWidth="1"/>
    <col min="5" max="5" width="15.42578125" style="365" customWidth="1"/>
  </cols>
  <sheetData>
    <row r="1" spans="1:8" s="2" customFormat="1" ht="16.5">
      <c r="D1" s="2" t="s">
        <v>273</v>
      </c>
      <c r="E1" s="363"/>
    </row>
    <row r="2" spans="1:8" s="35" customFormat="1" ht="16.5" customHeight="1">
      <c r="D2" s="228" t="s">
        <v>257</v>
      </c>
      <c r="E2" s="364"/>
    </row>
    <row r="3" spans="1:8" s="35" customFormat="1" ht="16.5" customHeight="1">
      <c r="D3" s="39" t="s">
        <v>258</v>
      </c>
      <c r="E3" s="364"/>
    </row>
    <row r="4" spans="1:8" s="35" customFormat="1" ht="16.5" customHeight="1">
      <c r="D4" s="39" t="s">
        <v>260</v>
      </c>
      <c r="E4" s="364"/>
    </row>
    <row r="5" spans="1:8" s="35" customFormat="1" ht="16.5" customHeight="1">
      <c r="D5" s="39" t="s">
        <v>261</v>
      </c>
      <c r="E5" s="364"/>
    </row>
    <row r="6" spans="1:8" ht="16.5">
      <c r="A6" s="2"/>
      <c r="B6" s="2"/>
      <c r="C6" s="2"/>
      <c r="D6" s="510"/>
      <c r="E6" s="510"/>
    </row>
    <row r="7" spans="1:8" ht="15.75" customHeight="1">
      <c r="A7" s="2"/>
      <c r="B7" s="2"/>
      <c r="C7" s="2"/>
      <c r="D7" s="509"/>
      <c r="E7" s="509"/>
    </row>
    <row r="8" spans="1:8" ht="35.25" customHeight="1">
      <c r="A8" s="514" t="s">
        <v>272</v>
      </c>
      <c r="B8" s="514"/>
      <c r="C8" s="514"/>
      <c r="D8" s="514"/>
      <c r="E8" s="514"/>
    </row>
    <row r="9" spans="1:8" ht="17.25">
      <c r="A9" s="3"/>
      <c r="B9" s="3"/>
      <c r="C9" s="3"/>
      <c r="D9" s="3"/>
    </row>
    <row r="10" spans="1:8" ht="20.25">
      <c r="A10" s="508" t="s">
        <v>0</v>
      </c>
      <c r="B10" s="508"/>
      <c r="C10" s="508"/>
      <c r="D10" s="508"/>
      <c r="E10" s="508"/>
    </row>
    <row r="11" spans="1:8" ht="17.25">
      <c r="A11" s="3"/>
      <c r="B11" s="3"/>
      <c r="C11" s="3"/>
      <c r="D11" s="3"/>
    </row>
    <row r="12" spans="1:8" ht="17.25">
      <c r="A12" s="3"/>
      <c r="B12" s="3" t="s">
        <v>48</v>
      </c>
      <c r="C12" s="3"/>
      <c r="D12" s="3"/>
    </row>
    <row r="13" spans="1:8" ht="17.25">
      <c r="A13" s="3"/>
      <c r="B13" s="3" t="s">
        <v>38</v>
      </c>
      <c r="C13" s="3"/>
      <c r="D13" s="3"/>
    </row>
    <row r="14" spans="1:8" ht="17.25" thickBot="1">
      <c r="A14" s="2"/>
      <c r="B14" s="2"/>
      <c r="C14" s="2"/>
      <c r="D14" s="2"/>
    </row>
    <row r="15" spans="1:8" ht="35.25" thickBot="1">
      <c r="A15" s="239" t="s">
        <v>5</v>
      </c>
      <c r="B15" s="320" t="s">
        <v>6</v>
      </c>
      <c r="C15" s="321" t="s">
        <v>24</v>
      </c>
      <c r="D15" s="321" t="s">
        <v>147</v>
      </c>
      <c r="E15" s="366" t="s">
        <v>20</v>
      </c>
      <c r="F15" s="26"/>
      <c r="G15" s="26"/>
      <c r="H15" s="26"/>
    </row>
    <row r="16" spans="1:8" ht="17.25">
      <c r="A16" s="55">
        <v>1</v>
      </c>
      <c r="B16" s="56" t="s">
        <v>7</v>
      </c>
      <c r="C16" s="373">
        <v>1</v>
      </c>
      <c r="D16" s="200">
        <v>148000</v>
      </c>
      <c r="E16" s="376">
        <v>148000</v>
      </c>
      <c r="H16" s="365"/>
    </row>
    <row r="17" spans="1:5" ht="17.25">
      <c r="A17" s="57">
        <v>2</v>
      </c>
      <c r="B17" s="58" t="s">
        <v>9</v>
      </c>
      <c r="C17" s="374" t="s">
        <v>49</v>
      </c>
      <c r="D17" s="367">
        <v>120000</v>
      </c>
      <c r="E17" s="377">
        <v>134400</v>
      </c>
    </row>
    <row r="18" spans="1:5" ht="17.25">
      <c r="A18" s="57">
        <v>3</v>
      </c>
      <c r="B18" s="58" t="s">
        <v>10</v>
      </c>
      <c r="C18" s="374">
        <v>1</v>
      </c>
      <c r="D18" s="367">
        <v>104000</v>
      </c>
      <c r="E18" s="377">
        <v>104000</v>
      </c>
    </row>
    <row r="19" spans="1:5" ht="17.25">
      <c r="A19" s="57">
        <v>4</v>
      </c>
      <c r="B19" s="58" t="s">
        <v>14</v>
      </c>
      <c r="C19" s="374">
        <v>1</v>
      </c>
      <c r="D19" s="367">
        <v>100000</v>
      </c>
      <c r="E19" s="377">
        <v>100000</v>
      </c>
    </row>
    <row r="20" spans="1:5" ht="17.25">
      <c r="A20" s="57">
        <v>5</v>
      </c>
      <c r="B20" s="58" t="s">
        <v>15</v>
      </c>
      <c r="C20" s="374" t="s">
        <v>50</v>
      </c>
      <c r="D20" s="367">
        <v>104000</v>
      </c>
      <c r="E20" s="377">
        <v>52000</v>
      </c>
    </row>
    <row r="21" spans="1:5" ht="17.25">
      <c r="A21" s="57">
        <v>6</v>
      </c>
      <c r="B21" s="58" t="s">
        <v>13</v>
      </c>
      <c r="C21" s="374" t="s">
        <v>50</v>
      </c>
      <c r="D21" s="367">
        <v>104000</v>
      </c>
      <c r="E21" s="377">
        <v>52000</v>
      </c>
    </row>
    <row r="22" spans="1:5" ht="17.25">
      <c r="A22" s="57">
        <v>7</v>
      </c>
      <c r="B22" s="58" t="s">
        <v>8</v>
      </c>
      <c r="C22" s="374" t="s">
        <v>50</v>
      </c>
      <c r="D22" s="367">
        <v>116000</v>
      </c>
      <c r="E22" s="377">
        <v>58000</v>
      </c>
    </row>
    <row r="23" spans="1:5" ht="17.25">
      <c r="A23" s="57">
        <v>8</v>
      </c>
      <c r="B23" s="58" t="s">
        <v>46</v>
      </c>
      <c r="C23" s="374" t="s">
        <v>51</v>
      </c>
      <c r="D23" s="367">
        <v>110000</v>
      </c>
      <c r="E23" s="377">
        <v>27500</v>
      </c>
    </row>
    <row r="24" spans="1:5" ht="17.25">
      <c r="A24" s="57">
        <v>9</v>
      </c>
      <c r="B24" s="58" t="s">
        <v>17</v>
      </c>
      <c r="C24" s="374" t="s">
        <v>50</v>
      </c>
      <c r="D24" s="367">
        <v>104000</v>
      </c>
      <c r="E24" s="377">
        <v>52000</v>
      </c>
    </row>
    <row r="25" spans="1:5" ht="17.25">
      <c r="A25" s="57">
        <v>10</v>
      </c>
      <c r="B25" s="58" t="s">
        <v>29</v>
      </c>
      <c r="C25" s="374" t="s">
        <v>51</v>
      </c>
      <c r="D25" s="367">
        <v>104000</v>
      </c>
      <c r="E25" s="377">
        <v>26000</v>
      </c>
    </row>
    <row r="26" spans="1:5" ht="17.25">
      <c r="A26" s="57">
        <v>11</v>
      </c>
      <c r="B26" s="58" t="s">
        <v>16</v>
      </c>
      <c r="C26" s="374" t="s">
        <v>51</v>
      </c>
      <c r="D26" s="367">
        <v>104000</v>
      </c>
      <c r="E26" s="377">
        <v>26000</v>
      </c>
    </row>
    <row r="27" spans="1:5" ht="18" thickBot="1">
      <c r="A27" s="368">
        <v>12</v>
      </c>
      <c r="B27" s="369" t="s">
        <v>52</v>
      </c>
      <c r="C27" s="375" t="s">
        <v>50</v>
      </c>
      <c r="D27" s="370">
        <v>120000</v>
      </c>
      <c r="E27" s="378">
        <v>60000</v>
      </c>
    </row>
    <row r="28" spans="1:5" ht="18" thickBot="1">
      <c r="A28" s="59"/>
      <c r="B28" s="371" t="s">
        <v>20</v>
      </c>
      <c r="C28" s="372">
        <v>7.37</v>
      </c>
      <c r="D28" s="49"/>
      <c r="E28" s="379">
        <v>839900</v>
      </c>
    </row>
    <row r="29" spans="1:5" ht="16.5">
      <c r="A29" s="2"/>
      <c r="B29" s="2"/>
      <c r="C29" s="2"/>
      <c r="D29" s="2"/>
    </row>
    <row r="30" spans="1:5" ht="20.25">
      <c r="A30" s="39"/>
      <c r="B30" s="37"/>
      <c r="C30" s="515"/>
      <c r="D30" s="515"/>
    </row>
    <row r="31" spans="1:5" ht="20.25">
      <c r="A31" s="505" t="s">
        <v>21</v>
      </c>
      <c r="B31" s="505"/>
      <c r="C31" s="81"/>
      <c r="D31" s="311" t="s">
        <v>42</v>
      </c>
      <c r="E31" s="2"/>
    </row>
    <row r="32" spans="1:5" ht="16.5">
      <c r="B32" s="17"/>
      <c r="C32" s="17"/>
      <c r="D32" s="18"/>
    </row>
  </sheetData>
  <mergeCells count="6">
    <mergeCell ref="A31:B31"/>
    <mergeCell ref="D6:E6"/>
    <mergeCell ref="D7:E7"/>
    <mergeCell ref="A8:E8"/>
    <mergeCell ref="A10:E10"/>
    <mergeCell ref="C30:D30"/>
  </mergeCells>
  <pageMargins left="0.37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ԹԻՎ1</vt:lpstr>
      <vt:lpstr>ԹԻՎ2</vt:lpstr>
      <vt:lpstr>ԹԻՎ3</vt:lpstr>
      <vt:lpstr>թիվ4</vt:lpstr>
      <vt:lpstr>թիվ5</vt:lpstr>
      <vt:lpstr>թիվ6</vt:lpstr>
      <vt:lpstr>ԹԻՎ7</vt:lpstr>
      <vt:lpstr>ԹԻՎ8</vt:lpstr>
      <vt:lpstr>թիվ9 (2)</vt:lpstr>
      <vt:lpstr>ԱԼԱՎԵՐԴՈՒ ՄՇԱԿՈՒՅԹ</vt:lpstr>
      <vt:lpstr>Ռոմանոս երաժշտ</vt:lpstr>
      <vt:lpstr>Աքորու երաժշտ</vt:lpstr>
      <vt:lpstr>Ալավերդու մանկ արվ</vt:lpstr>
      <vt:lpstr>գեղարվեստ</vt:lpstr>
      <vt:lpstr>ըմբշամարտ</vt:lpstr>
      <vt:lpstr>մարզադպրոց</vt:lpstr>
      <vt:lpstr>Alav komunal</vt:lpstr>
      <vt:lpstr>ԱԽԹԱԼԱ</vt:lpstr>
      <vt:lpstr>ԱԽԹԱԼԱ 1</vt:lpstr>
      <vt:lpstr>ՃՈՃԿԱՆԻ ՆՈՒՀ</vt:lpstr>
      <vt:lpstr>ԱՅՐՈՒՄ ՆՈՒՀ</vt:lpstr>
      <vt:lpstr>ԱԽԹԱԼԱՅԻ ԱՐՎԵՍՏ</vt:lpstr>
      <vt:lpstr>Ճոճկանի բուժ ամբուլատորիա</vt:lpstr>
      <vt:lpstr>Ախթալա կոմունալ</vt:lpstr>
      <vt:lpstr>ՇՆՈՂ ՄԱՆԿԱՊ</vt:lpstr>
      <vt:lpstr>Շնողի արվեստ</vt:lpstr>
      <vt:lpstr>ՇՆՈՂԻ ՄՇԱԿՈՒՅԹ</vt:lpstr>
      <vt:lpstr>ԹԵՂՈՒՏԻ ՄՇԱԿՈՒՅԹ</vt:lpstr>
      <vt:lpstr>Շնողի բուժ ամբուլատորիա</vt:lpstr>
      <vt:lpstr>ՕՁՈՒՆ ՆՈՒՀ</vt:lpstr>
      <vt:lpstr>ՕՁՈՒՆԻ ԱՐՎԵՍՏ</vt:lpstr>
      <vt:lpstr>Օձունի մշակ</vt:lpstr>
      <vt:lpstr>Օձունի գրադարան </vt:lpstr>
      <vt:lpstr>Օձունի բուժ ամբուլատորիա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2023-05-24T14:02:52Z</dcterms:modified>
</cp:coreProperties>
</file>